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5380"/>
  </bookViews>
  <sheets>
    <sheet name="19" sheetId="1" r:id="rId1"/>
  </sheets>
  <definedNames>
    <definedName name="_xlnm.Print_Area" localSheetId="0">'19'!$A$1:$AW$47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7" i="1" l="1"/>
  <c r="M47" i="1"/>
  <c r="G47" i="1"/>
  <c r="D47" i="1"/>
  <c r="C47" i="1"/>
  <c r="B47" i="1" s="1"/>
  <c r="P46" i="1"/>
  <c r="M46" i="1"/>
  <c r="D46" i="1" s="1"/>
  <c r="B46" i="1" s="1"/>
  <c r="G46" i="1"/>
  <c r="C46" i="1"/>
  <c r="P45" i="1"/>
  <c r="M45" i="1"/>
  <c r="G45" i="1"/>
  <c r="D45" i="1"/>
  <c r="B45" i="1" s="1"/>
  <c r="C45" i="1"/>
  <c r="P44" i="1"/>
  <c r="M44" i="1"/>
  <c r="D44" i="1" s="1"/>
  <c r="B44" i="1" s="1"/>
  <c r="G44" i="1"/>
  <c r="C44" i="1"/>
  <c r="O43" i="1"/>
  <c r="N43" i="1"/>
  <c r="P43" i="1" s="1"/>
  <c r="M43" i="1"/>
  <c r="L43" i="1"/>
  <c r="K43" i="1"/>
  <c r="F43" i="1"/>
  <c r="C43" i="1" s="1"/>
  <c r="E43" i="1"/>
  <c r="G43" i="1" s="1"/>
  <c r="AL41" i="1"/>
  <c r="Y41" i="1"/>
  <c r="V41" i="1"/>
  <c r="P41" i="1"/>
  <c r="P21" i="1" s="1"/>
  <c r="G41" i="1"/>
  <c r="D41" i="1" s="1"/>
  <c r="B41" i="1" s="1"/>
  <c r="C41" i="1"/>
  <c r="AL40" i="1"/>
  <c r="Y40" i="1"/>
  <c r="V40" i="1"/>
  <c r="P40" i="1"/>
  <c r="P20" i="1" s="1"/>
  <c r="G40" i="1"/>
  <c r="D40" i="1" s="1"/>
  <c r="B40" i="1" s="1"/>
  <c r="C40" i="1"/>
  <c r="AL39" i="1"/>
  <c r="Y39" i="1"/>
  <c r="V39" i="1"/>
  <c r="P39" i="1"/>
  <c r="P38" i="1" s="1"/>
  <c r="G39" i="1"/>
  <c r="D39" i="1" s="1"/>
  <c r="B39" i="1" s="1"/>
  <c r="C39" i="1"/>
  <c r="AS38" i="1"/>
  <c r="AR38" i="1"/>
  <c r="AQ38" i="1" s="1"/>
  <c r="AP38" i="1" s="1"/>
  <c r="Y38" i="1"/>
  <c r="X38" i="1"/>
  <c r="W38" i="1"/>
  <c r="V38" i="1"/>
  <c r="V18" i="1" s="1"/>
  <c r="U38" i="1"/>
  <c r="T38" i="1"/>
  <c r="O38" i="1"/>
  <c r="N38" i="1"/>
  <c r="G38" i="1"/>
  <c r="F38" i="1"/>
  <c r="E38" i="1"/>
  <c r="E16" i="1" s="1"/>
  <c r="AL36" i="1"/>
  <c r="AL26" i="1" s="1"/>
  <c r="AL21" i="1" s="1"/>
  <c r="E36" i="1"/>
  <c r="D36" i="1"/>
  <c r="C36" i="1"/>
  <c r="B36" i="1"/>
  <c r="AL35" i="1"/>
  <c r="E35" i="1"/>
  <c r="D35" i="1"/>
  <c r="C35" i="1"/>
  <c r="B35" i="1" s="1"/>
  <c r="AL34" i="1"/>
  <c r="E34" i="1"/>
  <c r="D34" i="1"/>
  <c r="B34" i="1" s="1"/>
  <c r="C34" i="1"/>
  <c r="AN33" i="1"/>
  <c r="AM33" i="1"/>
  <c r="AL33" i="1" s="1"/>
  <c r="AL15" i="1" s="1"/>
  <c r="G33" i="1"/>
  <c r="D33" i="1" s="1"/>
  <c r="D15" i="1" s="1"/>
  <c r="F33" i="1"/>
  <c r="E33" i="1"/>
  <c r="E15" i="1" s="1"/>
  <c r="AW31" i="1"/>
  <c r="AV31" i="1"/>
  <c r="AU31" i="1"/>
  <c r="AR31" i="1"/>
  <c r="AQ31" i="1"/>
  <c r="AP31" i="1"/>
  <c r="AO31" i="1"/>
  <c r="AL31" i="1"/>
  <c r="AI31" i="1"/>
  <c r="AF31" i="1"/>
  <c r="AD31" i="1"/>
  <c r="AC31" i="1"/>
  <c r="Z31" i="1"/>
  <c r="X31" i="1"/>
  <c r="W31" i="1"/>
  <c r="U31" i="1"/>
  <c r="T31" i="1"/>
  <c r="S31" i="1"/>
  <c r="R31" i="1"/>
  <c r="Q31" i="1"/>
  <c r="O31" i="1"/>
  <c r="N31" i="1"/>
  <c r="L31" i="1"/>
  <c r="K31" i="1"/>
  <c r="I31" i="1"/>
  <c r="H31" i="1"/>
  <c r="G31" i="1"/>
  <c r="F31" i="1"/>
  <c r="E31" i="1"/>
  <c r="AV30" i="1"/>
  <c r="AU30" i="1"/>
  <c r="AR30" i="1"/>
  <c r="AP30" i="1"/>
  <c r="AO30" i="1"/>
  <c r="AQ30" i="1" s="1"/>
  <c r="AL30" i="1"/>
  <c r="AI30" i="1"/>
  <c r="AF30" i="1"/>
  <c r="AD30" i="1"/>
  <c r="AC30" i="1"/>
  <c r="Z30" i="1"/>
  <c r="X30" i="1"/>
  <c r="W30" i="1"/>
  <c r="U30" i="1"/>
  <c r="T30" i="1"/>
  <c r="R30" i="1"/>
  <c r="Q30" i="1"/>
  <c r="O30" i="1"/>
  <c r="N30" i="1"/>
  <c r="L30" i="1"/>
  <c r="K30" i="1"/>
  <c r="I30" i="1"/>
  <c r="H30" i="1"/>
  <c r="F30" i="1"/>
  <c r="E30" i="1"/>
  <c r="AW29" i="1"/>
  <c r="AV29" i="1"/>
  <c r="AU29" i="1"/>
  <c r="AR29" i="1"/>
  <c r="AQ29" i="1"/>
  <c r="AQ28" i="1" s="1"/>
  <c r="AQ14" i="1" s="1"/>
  <c r="AQ13" i="1" s="1"/>
  <c r="AQ11" i="1" s="1"/>
  <c r="AP29" i="1"/>
  <c r="AO29" i="1"/>
  <c r="AL29" i="1"/>
  <c r="AI29" i="1"/>
  <c r="AF29" i="1"/>
  <c r="AD29" i="1"/>
  <c r="AC29" i="1"/>
  <c r="Z29" i="1"/>
  <c r="X29" i="1"/>
  <c r="W29" i="1"/>
  <c r="U29" i="1"/>
  <c r="T29" i="1"/>
  <c r="S29" i="1"/>
  <c r="R29" i="1"/>
  <c r="Q29" i="1"/>
  <c r="O29" i="1"/>
  <c r="N29" i="1"/>
  <c r="L29" i="1"/>
  <c r="K29" i="1"/>
  <c r="I29" i="1"/>
  <c r="H29" i="1"/>
  <c r="G29" i="1"/>
  <c r="F29" i="1"/>
  <c r="E29" i="1"/>
  <c r="AT28" i="1"/>
  <c r="AS28" i="1"/>
  <c r="AR28" i="1" s="1"/>
  <c r="AN28" i="1"/>
  <c r="AM28" i="1"/>
  <c r="AL28" i="1" s="1"/>
  <c r="AK28" i="1"/>
  <c r="AJ28" i="1"/>
  <c r="AI28" i="1"/>
  <c r="AH28" i="1"/>
  <c r="AG28" i="1"/>
  <c r="AF28" i="1" s="1"/>
  <c r="AB28" i="1"/>
  <c r="AA28" i="1"/>
  <c r="Z28" i="1" s="1"/>
  <c r="AW26" i="1"/>
  <c r="AT26" i="1"/>
  <c r="AS26" i="1"/>
  <c r="AS21" i="1" s="1"/>
  <c r="AR26" i="1"/>
  <c r="AQ26" i="1"/>
  <c r="AN26" i="1"/>
  <c r="AM26" i="1"/>
  <c r="C26" i="1" s="1"/>
  <c r="AK26" i="1"/>
  <c r="AJ26" i="1"/>
  <c r="AI26" i="1"/>
  <c r="AI21" i="1" s="1"/>
  <c r="AH26" i="1"/>
  <c r="AG26" i="1"/>
  <c r="AF26" i="1"/>
  <c r="AE26" i="1"/>
  <c r="AE31" i="1" s="1"/>
  <c r="AB26" i="1"/>
  <c r="AA26" i="1"/>
  <c r="Z26" i="1"/>
  <c r="Y26" i="1"/>
  <c r="V26" i="1"/>
  <c r="V31" i="1" s="1"/>
  <c r="S26" i="1"/>
  <c r="P26" i="1"/>
  <c r="P31" i="1" s="1"/>
  <c r="M26" i="1"/>
  <c r="J26" i="1"/>
  <c r="J31" i="1" s="1"/>
  <c r="G26" i="1"/>
  <c r="AW25" i="1"/>
  <c r="AW30" i="1" s="1"/>
  <c r="AT25" i="1"/>
  <c r="AS25" i="1"/>
  <c r="AS20" i="1" s="1"/>
  <c r="AR25" i="1"/>
  <c r="AQ25" i="1"/>
  <c r="AN25" i="1"/>
  <c r="AM25" i="1"/>
  <c r="AL25" i="1"/>
  <c r="AK25" i="1"/>
  <c r="AJ25" i="1"/>
  <c r="AI25" i="1"/>
  <c r="AH25" i="1"/>
  <c r="AG25" i="1"/>
  <c r="AF25" i="1"/>
  <c r="AE25" i="1"/>
  <c r="AE30" i="1" s="1"/>
  <c r="AB25" i="1"/>
  <c r="AA25" i="1"/>
  <c r="Z25" i="1"/>
  <c r="Y25" i="1"/>
  <c r="V25" i="1"/>
  <c r="V30" i="1" s="1"/>
  <c r="S25" i="1"/>
  <c r="S30" i="1" s="1"/>
  <c r="P25" i="1"/>
  <c r="P30" i="1" s="1"/>
  <c r="M25" i="1"/>
  <c r="J25" i="1"/>
  <c r="J30" i="1" s="1"/>
  <c r="G25" i="1"/>
  <c r="G30" i="1" s="1"/>
  <c r="C25" i="1"/>
  <c r="AW24" i="1"/>
  <c r="AT24" i="1"/>
  <c r="AS24" i="1"/>
  <c r="AS19" i="1" s="1"/>
  <c r="AR24" i="1"/>
  <c r="AQ24" i="1"/>
  <c r="AN24" i="1"/>
  <c r="AM24" i="1"/>
  <c r="AM19" i="1" s="1"/>
  <c r="AL24" i="1"/>
  <c r="AK24" i="1"/>
  <c r="AJ24" i="1"/>
  <c r="AI24" i="1"/>
  <c r="AI19" i="1" s="1"/>
  <c r="AH24" i="1"/>
  <c r="AG24" i="1"/>
  <c r="AF24" i="1"/>
  <c r="AE24" i="1"/>
  <c r="AE29" i="1" s="1"/>
  <c r="AB24" i="1"/>
  <c r="AA24" i="1"/>
  <c r="Z24" i="1"/>
  <c r="Y24" i="1"/>
  <c r="V24" i="1"/>
  <c r="V29" i="1" s="1"/>
  <c r="S24" i="1"/>
  <c r="P24" i="1"/>
  <c r="P29" i="1" s="1"/>
  <c r="M24" i="1"/>
  <c r="J24" i="1"/>
  <c r="J29" i="1" s="1"/>
  <c r="G24" i="1"/>
  <c r="AW23" i="1"/>
  <c r="AW28" i="1" s="1"/>
  <c r="AW14" i="1" s="1"/>
  <c r="AW13" i="1" s="1"/>
  <c r="AW11" i="1" s="1"/>
  <c r="AV23" i="1"/>
  <c r="AV28" i="1" s="1"/>
  <c r="AV14" i="1" s="1"/>
  <c r="AV13" i="1" s="1"/>
  <c r="AV11" i="1" s="1"/>
  <c r="AU23" i="1"/>
  <c r="AU28" i="1" s="1"/>
  <c r="AU14" i="1" s="1"/>
  <c r="AU13" i="1" s="1"/>
  <c r="AU11" i="1" s="1"/>
  <c r="AT23" i="1"/>
  <c r="AS23" i="1"/>
  <c r="AQ23" i="1"/>
  <c r="AP23" i="1"/>
  <c r="AP28" i="1" s="1"/>
  <c r="AP14" i="1" s="1"/>
  <c r="AP13" i="1" s="1"/>
  <c r="AN23" i="1"/>
  <c r="AM23" i="1"/>
  <c r="AK23" i="1"/>
  <c r="AJ23" i="1"/>
  <c r="AI23" i="1"/>
  <c r="AH23" i="1"/>
  <c r="AG23" i="1"/>
  <c r="AD23" i="1"/>
  <c r="AD28" i="1" s="1"/>
  <c r="AD14" i="1" s="1"/>
  <c r="AD13" i="1" s="1"/>
  <c r="AD11" i="1" s="1"/>
  <c r="AB23" i="1"/>
  <c r="X23" i="1"/>
  <c r="X28" i="1" s="1"/>
  <c r="X14" i="1" s="1"/>
  <c r="X13" i="1" s="1"/>
  <c r="X11" i="1" s="1"/>
  <c r="V23" i="1"/>
  <c r="V28" i="1" s="1"/>
  <c r="V14" i="1" s="1"/>
  <c r="V13" i="1" s="1"/>
  <c r="U23" i="1"/>
  <c r="U28" i="1" s="1"/>
  <c r="U14" i="1" s="1"/>
  <c r="U13" i="1" s="1"/>
  <c r="U11" i="1" s="1"/>
  <c r="S23" i="1"/>
  <c r="S28" i="1" s="1"/>
  <c r="S14" i="1" s="1"/>
  <c r="S13" i="1" s="1"/>
  <c r="S11" i="1" s="1"/>
  <c r="R23" i="1"/>
  <c r="R28" i="1" s="1"/>
  <c r="R14" i="1" s="1"/>
  <c r="R13" i="1" s="1"/>
  <c r="R11" i="1" s="1"/>
  <c r="P23" i="1"/>
  <c r="P28" i="1" s="1"/>
  <c r="P14" i="1" s="1"/>
  <c r="P13" i="1" s="1"/>
  <c r="O23" i="1"/>
  <c r="N23" i="1" s="1"/>
  <c r="L23" i="1"/>
  <c r="L28" i="1" s="1"/>
  <c r="L14" i="1" s="1"/>
  <c r="L13" i="1" s="1"/>
  <c r="L11" i="1" s="1"/>
  <c r="J23" i="1"/>
  <c r="J28" i="1" s="1"/>
  <c r="J14" i="1" s="1"/>
  <c r="J13" i="1" s="1"/>
  <c r="J11" i="1" s="1"/>
  <c r="I23" i="1"/>
  <c r="I28" i="1" s="1"/>
  <c r="I14" i="1" s="1"/>
  <c r="I13" i="1" s="1"/>
  <c r="I11" i="1" s="1"/>
  <c r="G23" i="1"/>
  <c r="F23" i="1"/>
  <c r="F28" i="1" s="1"/>
  <c r="F14" i="1" s="1"/>
  <c r="F13" i="1" s="1"/>
  <c r="F11" i="1" s="1"/>
  <c r="AW21" i="1"/>
  <c r="AV21" i="1"/>
  <c r="AU21" i="1"/>
  <c r="AT21" i="1"/>
  <c r="AR21" i="1"/>
  <c r="AQ21" i="1"/>
  <c r="AP21" i="1"/>
  <c r="AO21" i="1"/>
  <c r="AN21" i="1"/>
  <c r="AM21" i="1"/>
  <c r="AK21" i="1"/>
  <c r="AJ21" i="1"/>
  <c r="AH21" i="1"/>
  <c r="AG21" i="1"/>
  <c r="AF21" i="1"/>
  <c r="AD21" i="1"/>
  <c r="AC21" i="1"/>
  <c r="AB21" i="1"/>
  <c r="AA21" i="1"/>
  <c r="Z21" i="1"/>
  <c r="X21" i="1"/>
  <c r="W21" i="1"/>
  <c r="V21" i="1"/>
  <c r="U21" i="1"/>
  <c r="T21" i="1"/>
  <c r="S21" i="1"/>
  <c r="R21" i="1"/>
  <c r="Q21" i="1"/>
  <c r="O21" i="1"/>
  <c r="N21" i="1"/>
  <c r="L21" i="1"/>
  <c r="K21" i="1"/>
  <c r="J21" i="1"/>
  <c r="I21" i="1"/>
  <c r="H21" i="1"/>
  <c r="G21" i="1"/>
  <c r="F21" i="1"/>
  <c r="E21" i="1"/>
  <c r="AW20" i="1"/>
  <c r="AV20" i="1"/>
  <c r="AU20" i="1"/>
  <c r="AT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X20" i="1"/>
  <c r="W20" i="1"/>
  <c r="V20" i="1"/>
  <c r="U20" i="1"/>
  <c r="T20" i="1"/>
  <c r="S20" i="1"/>
  <c r="R20" i="1"/>
  <c r="Q20" i="1"/>
  <c r="O20" i="1"/>
  <c r="N20" i="1"/>
  <c r="L20" i="1"/>
  <c r="K20" i="1"/>
  <c r="J20" i="1"/>
  <c r="I20" i="1"/>
  <c r="H20" i="1"/>
  <c r="G20" i="1"/>
  <c r="F20" i="1"/>
  <c r="E20" i="1"/>
  <c r="C20" i="1"/>
  <c r="AW19" i="1"/>
  <c r="AV19" i="1"/>
  <c r="AU19" i="1"/>
  <c r="AT19" i="1"/>
  <c r="AR19" i="1"/>
  <c r="AQ19" i="1"/>
  <c r="AP19" i="1"/>
  <c r="AO19" i="1"/>
  <c r="AN19" i="1"/>
  <c r="AL19" i="1"/>
  <c r="AK19" i="1"/>
  <c r="AJ19" i="1"/>
  <c r="AH19" i="1"/>
  <c r="AG19" i="1"/>
  <c r="AF19" i="1"/>
  <c r="AD19" i="1"/>
  <c r="AC19" i="1"/>
  <c r="AB19" i="1"/>
  <c r="AA19" i="1"/>
  <c r="Z19" i="1"/>
  <c r="X19" i="1"/>
  <c r="W19" i="1"/>
  <c r="V19" i="1"/>
  <c r="U19" i="1"/>
  <c r="T19" i="1"/>
  <c r="S19" i="1"/>
  <c r="R19" i="1"/>
  <c r="Q19" i="1"/>
  <c r="O19" i="1"/>
  <c r="N19" i="1"/>
  <c r="L19" i="1"/>
  <c r="K19" i="1"/>
  <c r="J19" i="1"/>
  <c r="I19" i="1"/>
  <c r="H19" i="1"/>
  <c r="G19" i="1"/>
  <c r="F19" i="1"/>
  <c r="E19" i="1"/>
  <c r="AW18" i="1"/>
  <c r="AV18" i="1"/>
  <c r="AU18" i="1"/>
  <c r="AT18" i="1"/>
  <c r="AS18" i="1"/>
  <c r="AQ18" i="1"/>
  <c r="AK18" i="1"/>
  <c r="AJ18" i="1"/>
  <c r="AI18" i="1"/>
  <c r="AH18" i="1"/>
  <c r="AG18" i="1"/>
  <c r="AD18" i="1"/>
  <c r="AB18" i="1"/>
  <c r="X18" i="1"/>
  <c r="U18" i="1"/>
  <c r="S18" i="1"/>
  <c r="R18" i="1"/>
  <c r="O18" i="1"/>
  <c r="L18" i="1"/>
  <c r="J18" i="1"/>
  <c r="I18" i="1"/>
  <c r="G18" i="1"/>
  <c r="F18" i="1"/>
  <c r="AW16" i="1"/>
  <c r="AV16" i="1"/>
  <c r="AU16" i="1"/>
  <c r="AT16" i="1"/>
  <c r="AS16" i="1"/>
  <c r="AR16" i="1"/>
  <c r="AQ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U16" i="1"/>
  <c r="T16" i="1"/>
  <c r="S16" i="1"/>
  <c r="R16" i="1"/>
  <c r="Q16" i="1"/>
  <c r="O16" i="1"/>
  <c r="N16" i="1"/>
  <c r="M16" i="1"/>
  <c r="L16" i="1"/>
  <c r="K16" i="1"/>
  <c r="J16" i="1"/>
  <c r="I16" i="1"/>
  <c r="H16" i="1"/>
  <c r="G16" i="1"/>
  <c r="F16" i="1"/>
  <c r="AW15" i="1"/>
  <c r="AV15" i="1"/>
  <c r="AU15" i="1"/>
  <c r="AT15" i="1"/>
  <c r="AS15" i="1"/>
  <c r="AR15" i="1"/>
  <c r="AQ15" i="1"/>
  <c r="AP15" i="1"/>
  <c r="AO15" i="1"/>
  <c r="AN15" i="1"/>
  <c r="AM15" i="1"/>
  <c r="AK15" i="1"/>
  <c r="AJ15" i="1"/>
  <c r="AI15" i="1"/>
  <c r="AI13" i="1" s="1"/>
  <c r="AI11" i="1" s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T14" i="1"/>
  <c r="AS14" i="1"/>
  <c r="AN14" i="1"/>
  <c r="AK14" i="1"/>
  <c r="AJ14" i="1"/>
  <c r="AI14" i="1"/>
  <c r="AH14" i="1"/>
  <c r="AG14" i="1"/>
  <c r="AB14" i="1"/>
  <c r="AT13" i="1"/>
  <c r="AS13" i="1"/>
  <c r="AN13" i="1"/>
  <c r="AK13" i="1"/>
  <c r="AJ13" i="1"/>
  <c r="AH13" i="1"/>
  <c r="AG13" i="1"/>
  <c r="AB13" i="1"/>
  <c r="AT11" i="1"/>
  <c r="AS11" i="1"/>
  <c r="AK11" i="1"/>
  <c r="AJ11" i="1"/>
  <c r="AH11" i="1"/>
  <c r="AG11" i="1"/>
  <c r="AB11" i="1"/>
  <c r="C31" i="1" l="1"/>
  <c r="C21" i="1"/>
  <c r="V11" i="1"/>
  <c r="M29" i="1"/>
  <c r="M23" i="1"/>
  <c r="M19" i="1"/>
  <c r="M31" i="1"/>
  <c r="M21" i="1"/>
  <c r="Y31" i="1"/>
  <c r="Y21" i="1"/>
  <c r="Z23" i="1"/>
  <c r="Z18" i="1" s="1"/>
  <c r="Z14" i="1"/>
  <c r="Z13" i="1" s="1"/>
  <c r="Z11" i="1" s="1"/>
  <c r="AA14" i="1"/>
  <c r="AA13" i="1" s="1"/>
  <c r="AA11" i="1" s="1"/>
  <c r="AM14" i="1"/>
  <c r="AM13" i="1" s="1"/>
  <c r="C24" i="1"/>
  <c r="O28" i="1"/>
  <c r="O14" i="1" s="1"/>
  <c r="O13" i="1" s="1"/>
  <c r="O11" i="1" s="1"/>
  <c r="Y29" i="1"/>
  <c r="Y23" i="1"/>
  <c r="Y19" i="1"/>
  <c r="AL23" i="1"/>
  <c r="AL14" i="1"/>
  <c r="AL13" i="1" s="1"/>
  <c r="AE23" i="1"/>
  <c r="AP11" i="1"/>
  <c r="D24" i="1"/>
  <c r="M20" i="1"/>
  <c r="M30" i="1"/>
  <c r="Y30" i="1"/>
  <c r="Y20" i="1"/>
  <c r="D26" i="1"/>
  <c r="AE19" i="1"/>
  <c r="AE21" i="1"/>
  <c r="N28" i="1"/>
  <c r="N14" i="1" s="1"/>
  <c r="N13" i="1" s="1"/>
  <c r="N11" i="1" s="1"/>
  <c r="N18" i="1"/>
  <c r="AA23" i="1"/>
  <c r="C30" i="1"/>
  <c r="G28" i="1"/>
  <c r="G14" i="1" s="1"/>
  <c r="G13" i="1" s="1"/>
  <c r="G11" i="1" s="1"/>
  <c r="AF23" i="1"/>
  <c r="AF18" i="1" s="1"/>
  <c r="AF14" i="1"/>
  <c r="AF13" i="1" s="1"/>
  <c r="AF11" i="1" s="1"/>
  <c r="AR23" i="1"/>
  <c r="AR18" i="1" s="1"/>
  <c r="AR14" i="1"/>
  <c r="AR13" i="1" s="1"/>
  <c r="AR11" i="1" s="1"/>
  <c r="AO38" i="1"/>
  <c r="AP18" i="1"/>
  <c r="AP16" i="1"/>
  <c r="P18" i="1"/>
  <c r="P16" i="1"/>
  <c r="P11" i="1" s="1"/>
  <c r="D43" i="1"/>
  <c r="B43" i="1" s="1"/>
  <c r="P19" i="1"/>
  <c r="H23" i="1"/>
  <c r="T23" i="1"/>
  <c r="D25" i="1"/>
  <c r="E23" i="1"/>
  <c r="Q23" i="1"/>
  <c r="AC23" i="1"/>
  <c r="AO23" i="1"/>
  <c r="C33" i="1"/>
  <c r="V16" i="1"/>
  <c r="AN38" i="1" l="1"/>
  <c r="AO16" i="1"/>
  <c r="Q28" i="1"/>
  <c r="Q14" i="1" s="1"/>
  <c r="Q13" i="1" s="1"/>
  <c r="Q11" i="1" s="1"/>
  <c r="Q18" i="1"/>
  <c r="H28" i="1"/>
  <c r="H14" i="1" s="1"/>
  <c r="H13" i="1" s="1"/>
  <c r="H11" i="1" s="1"/>
  <c r="H18" i="1"/>
  <c r="AE28" i="1"/>
  <c r="AE14" i="1" s="1"/>
  <c r="AE13" i="1" s="1"/>
  <c r="AE11" i="1" s="1"/>
  <c r="AE18" i="1"/>
  <c r="AC28" i="1"/>
  <c r="AC14" i="1" s="1"/>
  <c r="AC13" i="1" s="1"/>
  <c r="AC11" i="1" s="1"/>
  <c r="AC18" i="1"/>
  <c r="AA18" i="1"/>
  <c r="C23" i="1"/>
  <c r="B33" i="1"/>
  <c r="B15" i="1" s="1"/>
  <c r="C15" i="1"/>
  <c r="E28" i="1"/>
  <c r="E14" i="1" s="1"/>
  <c r="E13" i="1" s="1"/>
  <c r="E11" i="1" s="1"/>
  <c r="E18" i="1"/>
  <c r="D31" i="1"/>
  <c r="D21" i="1"/>
  <c r="D23" i="1"/>
  <c r="Y28" i="1"/>
  <c r="Y14" i="1" s="1"/>
  <c r="Y13" i="1" s="1"/>
  <c r="Y11" i="1" s="1"/>
  <c r="Y18" i="1"/>
  <c r="W23" i="1"/>
  <c r="B24" i="1"/>
  <c r="C19" i="1"/>
  <c r="C29" i="1"/>
  <c r="M28" i="1"/>
  <c r="M14" i="1" s="1"/>
  <c r="M13" i="1" s="1"/>
  <c r="M11" i="1" s="1"/>
  <c r="M18" i="1"/>
  <c r="K23" i="1"/>
  <c r="T28" i="1"/>
  <c r="T14" i="1" s="1"/>
  <c r="T13" i="1" s="1"/>
  <c r="T11" i="1" s="1"/>
  <c r="T18" i="1"/>
  <c r="AO28" i="1"/>
  <c r="AO14" i="1" s="1"/>
  <c r="AO13" i="1" s="1"/>
  <c r="AO11" i="1" s="1"/>
  <c r="AO18" i="1"/>
  <c r="D30" i="1"/>
  <c r="D20" i="1"/>
  <c r="B25" i="1"/>
  <c r="D29" i="1"/>
  <c r="D19" i="1"/>
  <c r="B26" i="1"/>
  <c r="D28" i="1" l="1"/>
  <c r="D14" i="1" s="1"/>
  <c r="D13" i="1" s="1"/>
  <c r="B23" i="1"/>
  <c r="C28" i="1"/>
  <c r="C14" i="1" s="1"/>
  <c r="C13" i="1" s="1"/>
  <c r="W28" i="1"/>
  <c r="W14" i="1" s="1"/>
  <c r="W13" i="1" s="1"/>
  <c r="W11" i="1" s="1"/>
  <c r="W18" i="1"/>
  <c r="B20" i="1"/>
  <c r="B30" i="1"/>
  <c r="B29" i="1"/>
  <c r="B19" i="1"/>
  <c r="B31" i="1"/>
  <c r="B21" i="1"/>
  <c r="K18" i="1"/>
  <c r="K28" i="1"/>
  <c r="K14" i="1" s="1"/>
  <c r="K13" i="1" s="1"/>
  <c r="K11" i="1" s="1"/>
  <c r="AM38" i="1"/>
  <c r="AN18" i="1"/>
  <c r="AN16" i="1"/>
  <c r="AN11" i="1" s="1"/>
  <c r="D38" i="1"/>
  <c r="D16" i="1" s="1"/>
  <c r="B28" i="1" l="1"/>
  <c r="B14" i="1" s="1"/>
  <c r="B13" i="1" s="1"/>
  <c r="D18" i="1"/>
  <c r="AL38" i="1"/>
  <c r="AM16" i="1"/>
  <c r="AM11" i="1" s="1"/>
  <c r="AM18" i="1"/>
  <c r="C38" i="1"/>
  <c r="D11" i="1"/>
  <c r="B38" i="1" l="1"/>
  <c r="C16" i="1"/>
  <c r="C11" i="1" s="1"/>
  <c r="C18" i="1"/>
  <c r="AL16" i="1"/>
  <c r="AL11" i="1" s="1"/>
  <c r="AL18" i="1"/>
  <c r="B16" i="1" l="1"/>
  <c r="B11" i="1" s="1"/>
  <c r="B18" i="1"/>
</calcChain>
</file>

<file path=xl/sharedStrings.xml><?xml version="1.0" encoding="utf-8"?>
<sst xmlns="http://schemas.openxmlformats.org/spreadsheetml/2006/main" count="560" uniqueCount="40">
  <si>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</si>
  <si>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高等学校本科学科</t>
    <rPh sb="0" eb="4">
      <t>コウトウガッコウ</t>
    </rPh>
    <rPh sb="4" eb="6">
      <t>ホンカ</t>
    </rPh>
    <rPh sb="6" eb="8">
      <t>ガッカ</t>
    </rPh>
    <phoneticPr fontId="3"/>
  </si>
  <si>
    <t>別・学年別生徒数</t>
    <rPh sb="0" eb="1">
      <t>ベツ</t>
    </rPh>
    <rPh sb="2" eb="5">
      <t>ガクネンベツ</t>
    </rPh>
    <rPh sb="5" eb="8">
      <t>セイトスウ</t>
    </rPh>
    <phoneticPr fontId="3"/>
  </si>
  <si>
    <t>大学科・学年・男女別生徒数</t>
    <rPh sb="0" eb="1">
      <t>ダイ</t>
    </rPh>
    <rPh sb="1" eb="3">
      <t>ガッカ</t>
    </rPh>
    <rPh sb="4" eb="6">
      <t>ガクネン</t>
    </rPh>
    <rPh sb="7" eb="10">
      <t>ダンジョベツ</t>
    </rPh>
    <rPh sb="10" eb="13">
      <t>セイトスウ</t>
    </rPh>
    <phoneticPr fontId="3"/>
  </si>
  <si>
    <t>区　分</t>
    <rPh sb="0" eb="3">
      <t>クブン</t>
    </rPh>
    <phoneticPr fontId="3"/>
  </si>
  <si>
    <t>総　数</t>
    <rPh sb="0" eb="3">
      <t>ソウスウ</t>
    </rPh>
    <phoneticPr fontId="3"/>
  </si>
  <si>
    <t>普　通</t>
    <rPh sb="0" eb="3">
      <t>フツウ</t>
    </rPh>
    <phoneticPr fontId="3"/>
  </si>
  <si>
    <t>農　業</t>
    <rPh sb="0" eb="3">
      <t>ノウギョウ</t>
    </rPh>
    <phoneticPr fontId="3"/>
  </si>
  <si>
    <t>工　業</t>
    <rPh sb="0" eb="3">
      <t>コウギョウ</t>
    </rPh>
    <phoneticPr fontId="3"/>
  </si>
  <si>
    <t>商　業</t>
    <rPh sb="0" eb="3">
      <t>ショウギョウ</t>
    </rPh>
    <phoneticPr fontId="3"/>
  </si>
  <si>
    <t>水　産</t>
    <rPh sb="0" eb="3">
      <t>スイサン</t>
    </rPh>
    <phoneticPr fontId="3"/>
  </si>
  <si>
    <t>家　庭</t>
    <rPh sb="0" eb="3">
      <t>カテイ</t>
    </rPh>
    <phoneticPr fontId="3"/>
  </si>
  <si>
    <t>看　護</t>
    <rPh sb="0" eb="1">
      <t>ミ</t>
    </rPh>
    <rPh sb="2" eb="3">
      <t>ユズル</t>
    </rPh>
    <phoneticPr fontId="3"/>
  </si>
  <si>
    <t>理　数</t>
    <rPh sb="0" eb="3">
      <t>リスウ</t>
    </rPh>
    <phoneticPr fontId="3"/>
  </si>
  <si>
    <t>情　報</t>
    <rPh sb="0" eb="1">
      <t>ジョウ</t>
    </rPh>
    <rPh sb="2" eb="3">
      <t>ホウ</t>
    </rPh>
    <phoneticPr fontId="3"/>
  </si>
  <si>
    <t>外国語</t>
    <rPh sb="0" eb="3">
      <t>ガイコクゴ</t>
    </rPh>
    <phoneticPr fontId="3"/>
  </si>
  <si>
    <t>美　術</t>
    <rPh sb="0" eb="3">
      <t>ビジュツ</t>
    </rPh>
    <phoneticPr fontId="3"/>
  </si>
  <si>
    <t>音　楽</t>
    <rPh sb="0" eb="3">
      <t>オンガク</t>
    </rPh>
    <phoneticPr fontId="3"/>
  </si>
  <si>
    <t>福　祉</t>
    <rPh sb="0" eb="3">
      <t>フクシ</t>
    </rPh>
    <phoneticPr fontId="3"/>
  </si>
  <si>
    <t>文　理</t>
    <rPh sb="0" eb="3">
      <t>ブンリ</t>
    </rPh>
    <phoneticPr fontId="3"/>
  </si>
  <si>
    <t>総合学科</t>
    <rPh sb="0" eb="4">
      <t>ソウゴウガッカ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</si>
  <si>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</si>
  <si>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</si>
  <si>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</si>
  <si>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元</t>
    <rPh sb="0" eb="1">
      <t>ガン</t>
    </rPh>
    <phoneticPr fontId="3"/>
  </si>
  <si>
    <t>令和4年度</t>
    <rPh sb="0" eb="2">
      <t>レイワ</t>
    </rPh>
    <rPh sb="3" eb="5">
      <t>ネンド</t>
    </rPh>
    <phoneticPr fontId="3"/>
  </si>
  <si>
    <t xml:space="preserve">  公  　立</t>
    <rPh sb="2" eb="7">
      <t>コウリツ</t>
    </rPh>
    <phoneticPr fontId="3"/>
  </si>
  <si>
    <t>　  県  立</t>
    <rPh sb="3" eb="7">
      <t>ケンリツ</t>
    </rPh>
    <phoneticPr fontId="3"/>
  </si>
  <si>
    <t>　　市　立</t>
    <rPh sb="2" eb="5">
      <t>イチリツ</t>
    </rPh>
    <phoneticPr fontId="3"/>
  </si>
  <si>
    <t>　私　　立</t>
    <rPh sb="1" eb="5">
      <t>シリツ</t>
    </rPh>
    <phoneticPr fontId="3"/>
  </si>
  <si>
    <t>全　日　制</t>
    <rPh sb="0" eb="5">
      <t>ゼンニチセイ</t>
    </rPh>
    <phoneticPr fontId="3"/>
  </si>
  <si>
    <t>　　１　年</t>
    <rPh sb="2" eb="5">
      <t>１ネン</t>
    </rPh>
    <phoneticPr fontId="3"/>
  </si>
  <si>
    <t>２</t>
    <phoneticPr fontId="3"/>
  </si>
  <si>
    <t>３</t>
    <phoneticPr fontId="3"/>
  </si>
  <si>
    <t>　公　　立</t>
    <rPh sb="1" eb="5">
      <t>コウリツ</t>
    </rPh>
    <phoneticPr fontId="3"/>
  </si>
  <si>
    <t>　　県　立</t>
    <rPh sb="2" eb="5">
      <t>ケンリツ</t>
    </rPh>
    <phoneticPr fontId="3"/>
  </si>
  <si>
    <t>-</t>
  </si>
  <si>
    <t>-</t>
    <phoneticPr fontId="3"/>
  </si>
  <si>
    <t>定時制(県立)</t>
    <rPh sb="0" eb="3">
      <t>テイジセイ</t>
    </rPh>
    <rPh sb="4" eb="6">
      <t>ケンリツ</t>
    </rPh>
    <phoneticPr fontId="3"/>
  </si>
  <si>
    <t>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</si>
</sst>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38" fontId="2" fillId="0" borderId="0" xfId="1" applyFont="1" applyFill="1"/>
    <xf numFmtId="38" fontId="5" fillId="0" borderId="0" xfId="1" applyFont="1" applyFill="1" applyAlignment="1">
      <alignment horizontal="right"/>
    </xf>
    <xf numFmtId="38" fontId="5" fillId="0" borderId="0" xfId="1" applyFont="1" applyFill="1"/>
    <xf numFmtId="38" fontId="2" fillId="0" borderId="0" xfId="1" applyFont="1" applyFill="1" applyAlignment="1">
      <alignment vertical="top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38" fontId="2" fillId="0" borderId="4" xfId="1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9" xfId="1" quotePrefix="1" applyFont="1" applyFill="1" applyBorder="1" applyAlignment="1" applyProtection="1">
      <alignment horizontal="center" shrinkToFit="1"/>
      <protection locked="0"/>
    </xf>
    <xf numFmtId="38" fontId="2" fillId="0" borderId="0" xfId="1" applyFont="1" applyFill="1" applyAlignment="1" applyProtection="1">
      <alignment horizontal="right" shrinkToFit="1"/>
      <protection locked="0"/>
    </xf>
    <xf numFmtId="38" fontId="2" fillId="0" borderId="0" xfId="1" quotePrefix="1" applyFont="1" applyFill="1" applyAlignment="1" applyProtection="1">
      <alignment horizontal="right" shrinkToFit="1"/>
      <protection locked="0"/>
    </xf>
    <xf numFmtId="38" fontId="2" fillId="0" borderId="9" xfId="1" applyFont="1" applyFill="1" applyBorder="1" applyAlignment="1" applyProtection="1">
      <alignment horizontal="center" shrinkToFit="1"/>
      <protection locked="0"/>
    </xf>
    <xf numFmtId="38" fontId="2" fillId="0" borderId="0" xfId="1" applyFont="1" applyFill="1" applyAlignment="1">
      <alignment horizontal="right" shrinkToFit="1"/>
    </xf>
    <xf numFmtId="38" fontId="2" fillId="0" borderId="9" xfId="1" applyFont="1" applyFill="1" applyBorder="1" applyAlignment="1">
      <alignment shrinkToFit="1"/>
    </xf>
    <xf numFmtId="38" fontId="2" fillId="0" borderId="9" xfId="1" applyFont="1" applyFill="1" applyBorder="1" applyAlignment="1">
      <alignment horizontal="distributed" shrinkToFit="1"/>
    </xf>
    <xf numFmtId="38" fontId="2" fillId="0" borderId="0" xfId="1" applyFont="1" applyFill="1" applyAlignment="1">
      <alignment shrinkToFit="1"/>
    </xf>
    <xf numFmtId="38" fontId="2" fillId="0" borderId="9" xfId="1" quotePrefix="1" applyFont="1" applyFill="1" applyBorder="1" applyAlignment="1">
      <alignment horizontal="center" shrinkToFit="1"/>
    </xf>
    <xf numFmtId="38" fontId="2" fillId="0" borderId="0" xfId="1" quotePrefix="1" applyFont="1" applyFill="1" applyAlignment="1">
      <alignment horizontal="right" shrinkToFit="1"/>
    </xf>
    <xf numFmtId="38" fontId="2" fillId="0" borderId="0" xfId="1" applyFont="1" applyFill="1" applyAlignment="1" applyProtection="1">
      <alignment horizontal="right" shrinkToFit="1"/>
    </xf>
    <xf numFmtId="38" fontId="7" fillId="0" borderId="9" xfId="1" applyFont="1" applyFill="1" applyBorder="1" applyAlignment="1">
      <alignment shrinkToFit="1"/>
    </xf>
    <xf numFmtId="38" fontId="2" fillId="0" borderId="10" xfId="1" quotePrefix="1" applyFont="1" applyFill="1" applyBorder="1" applyAlignment="1">
      <alignment horizontal="center" shrinkToFit="1"/>
    </xf>
    <xf numFmtId="38" fontId="2" fillId="0" borderId="11" xfId="1" applyFont="1" applyFill="1" applyBorder="1" applyAlignment="1">
      <alignment horizontal="right" shrinkToFit="1"/>
    </xf>
    <xf numFmtId="38" fontId="2" fillId="0" borderId="11" xfId="1" applyFont="1" applyFill="1" applyBorder="1" applyAlignment="1" applyProtection="1">
      <alignment horizontal="right" shrinkToFit="1"/>
      <protection locked="0"/>
    </xf>
    <xf numFmtId="38" fontId="2" fillId="0" borderId="11" xfId="1" applyFont="1" applyFill="1" applyBorder="1" applyAlignment="1" applyProtection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7"/>
  <sheetViews>
    <sheetView tabSelected="1" view="pageBreakPreview" zoomScaleNormal="100" zoomScaleSheetLayoutView="100" workbookViewId="0">
      <pane xSplit="1" ySplit="6" topLeftCell="B7" activePane="bottomRight" state="frozen"/>
      <selection activeCell="AG37" sqref="AG37"/>
      <selection pane="topRight" activeCell="AG37" sqref="AG37"/>
      <selection pane="bottomLeft" activeCell="AG37" sqref="AG37"/>
      <selection pane="bottomRight"/>
    </sheetView>
  </sheetViews>
  <sheetFormatPr defaultColWidth="9" defaultRowHeight="11" x14ac:dyDescent="0.2"/>
  <cols>
    <col min="1" max="1" width="9" style="4" customWidth="1"/>
    <col min="2" max="7" width="5.90625" style="4" customWidth="1"/>
    <col min="8" max="10" width="4" style="4" customWidth="1"/>
    <col min="11" max="16" width="4.6328125" style="4" customWidth="1"/>
    <col min="17" max="46" width="3.1796875" style="4" customWidth="1"/>
    <col min="47" max="49" width="4.6328125" style="4" customWidth="1"/>
    <col min="50" max="50" width="7" style="4" bestFit="1" customWidth="1"/>
    <col min="51" max="51" width="3.08984375" style="4" customWidth="1"/>
    <col min="52" max="16384" width="9" style="4"/>
  </cols>
  <sheetData>
    <row r="1" spans="1:49" s="2" customFormat="1" ht="14.25" customHeight="1" x14ac:dyDescent="0.2">
      <c r="A1" s="1" t="s">
        <v>0</v>
      </c>
      <c r="AW1" s="3" t="s">
        <v>0</v>
      </c>
    </row>
    <row r="2" spans="1:49" ht="16.5" x14ac:dyDescent="0.25">
      <c r="S2" s="5" t="s">
        <v>1</v>
      </c>
      <c r="T2" s="6" t="s">
        <v>2</v>
      </c>
    </row>
    <row r="3" spans="1:49" ht="15" customHeight="1" x14ac:dyDescent="0.2"/>
    <row r="4" spans="1:49" ht="15" customHeight="1" thickBot="1" x14ac:dyDescent="0.25">
      <c r="A4" s="7" t="s">
        <v>3</v>
      </c>
    </row>
    <row r="5" spans="1:49" ht="18" customHeight="1" x14ac:dyDescent="0.2">
      <c r="A5" s="8" t="s">
        <v>4</v>
      </c>
      <c r="B5" s="9" t="s">
        <v>5</v>
      </c>
      <c r="C5" s="10"/>
      <c r="D5" s="11"/>
      <c r="E5" s="9" t="s">
        <v>6</v>
      </c>
      <c r="F5" s="12"/>
      <c r="G5" s="13"/>
      <c r="H5" s="9" t="s">
        <v>7</v>
      </c>
      <c r="I5" s="10"/>
      <c r="J5" s="11"/>
      <c r="K5" s="9" t="s">
        <v>8</v>
      </c>
      <c r="L5" s="12"/>
      <c r="M5" s="13"/>
      <c r="N5" s="9" t="s">
        <v>9</v>
      </c>
      <c r="O5" s="10"/>
      <c r="P5" s="11"/>
      <c r="Q5" s="9" t="s">
        <v>10</v>
      </c>
      <c r="R5" s="12"/>
      <c r="S5" s="12"/>
      <c r="T5" s="9" t="s">
        <v>11</v>
      </c>
      <c r="U5" s="10"/>
      <c r="V5" s="11"/>
      <c r="W5" s="9" t="s">
        <v>12</v>
      </c>
      <c r="X5" s="12"/>
      <c r="Y5" s="13"/>
      <c r="Z5" s="9" t="s">
        <v>13</v>
      </c>
      <c r="AA5" s="10"/>
      <c r="AB5" s="11"/>
      <c r="AC5" s="9" t="s">
        <v>14</v>
      </c>
      <c r="AD5" s="10"/>
      <c r="AE5" s="11"/>
      <c r="AF5" s="9" t="s">
        <v>15</v>
      </c>
      <c r="AG5" s="12"/>
      <c r="AH5" s="13"/>
      <c r="AI5" s="9" t="s">
        <v>16</v>
      </c>
      <c r="AJ5" s="10"/>
      <c r="AK5" s="11"/>
      <c r="AL5" s="9" t="s">
        <v>17</v>
      </c>
      <c r="AM5" s="12"/>
      <c r="AN5" s="13"/>
      <c r="AO5" s="9" t="s">
        <v>18</v>
      </c>
      <c r="AP5" s="10"/>
      <c r="AQ5" s="11"/>
      <c r="AR5" s="9" t="s">
        <v>19</v>
      </c>
      <c r="AS5" s="12"/>
      <c r="AT5" s="13"/>
      <c r="AU5" s="14" t="s">
        <v>20</v>
      </c>
      <c r="AV5" s="15"/>
      <c r="AW5" s="15"/>
    </row>
    <row r="6" spans="1:49" ht="18" customHeight="1" x14ac:dyDescent="0.2">
      <c r="A6" s="16"/>
      <c r="B6" s="17" t="s">
        <v>21</v>
      </c>
      <c r="C6" s="18" t="s">
        <v>22</v>
      </c>
      <c r="D6" s="18" t="s">
        <v>23</v>
      </c>
      <c r="E6" s="18" t="s">
        <v>21</v>
      </c>
      <c r="F6" s="18" t="s">
        <v>22</v>
      </c>
      <c r="G6" s="18" t="s">
        <v>23</v>
      </c>
      <c r="H6" s="18" t="s">
        <v>21</v>
      </c>
      <c r="I6" s="18" t="s">
        <v>22</v>
      </c>
      <c r="J6" s="18" t="s">
        <v>23</v>
      </c>
      <c r="K6" s="18" t="s">
        <v>21</v>
      </c>
      <c r="L6" s="18" t="s">
        <v>22</v>
      </c>
      <c r="M6" s="18" t="s">
        <v>23</v>
      </c>
      <c r="N6" s="18" t="s">
        <v>21</v>
      </c>
      <c r="O6" s="18" t="s">
        <v>22</v>
      </c>
      <c r="P6" s="18" t="s">
        <v>23</v>
      </c>
      <c r="Q6" s="18" t="s">
        <v>21</v>
      </c>
      <c r="R6" s="18" t="s">
        <v>22</v>
      </c>
      <c r="S6" s="19" t="s">
        <v>23</v>
      </c>
      <c r="T6" s="18" t="s">
        <v>21</v>
      </c>
      <c r="U6" s="18" t="s">
        <v>22</v>
      </c>
      <c r="V6" s="18" t="s">
        <v>23</v>
      </c>
      <c r="W6" s="18" t="s">
        <v>21</v>
      </c>
      <c r="X6" s="18" t="s">
        <v>22</v>
      </c>
      <c r="Y6" s="18" t="s">
        <v>23</v>
      </c>
      <c r="Z6" s="18" t="s">
        <v>21</v>
      </c>
      <c r="AA6" s="18" t="s">
        <v>22</v>
      </c>
      <c r="AB6" s="18" t="s">
        <v>23</v>
      </c>
      <c r="AC6" s="18" t="s">
        <v>21</v>
      </c>
      <c r="AD6" s="18" t="s">
        <v>22</v>
      </c>
      <c r="AE6" s="18" t="s">
        <v>23</v>
      </c>
      <c r="AF6" s="18" t="s">
        <v>21</v>
      </c>
      <c r="AG6" s="18" t="s">
        <v>22</v>
      </c>
      <c r="AH6" s="18" t="s">
        <v>23</v>
      </c>
      <c r="AI6" s="18" t="s">
        <v>21</v>
      </c>
      <c r="AJ6" s="18" t="s">
        <v>22</v>
      </c>
      <c r="AK6" s="18" t="s">
        <v>23</v>
      </c>
      <c r="AL6" s="18" t="s">
        <v>21</v>
      </c>
      <c r="AM6" s="18" t="s">
        <v>22</v>
      </c>
      <c r="AN6" s="18" t="s">
        <v>23</v>
      </c>
      <c r="AO6" s="18" t="s">
        <v>21</v>
      </c>
      <c r="AP6" s="18" t="s">
        <v>22</v>
      </c>
      <c r="AQ6" s="18" t="s">
        <v>23</v>
      </c>
      <c r="AR6" s="18" t="s">
        <v>21</v>
      </c>
      <c r="AS6" s="18" t="s">
        <v>22</v>
      </c>
      <c r="AT6" s="18" t="s">
        <v>23</v>
      </c>
      <c r="AU6" s="18" t="s">
        <v>21</v>
      </c>
      <c r="AV6" s="18" t="s">
        <v>22</v>
      </c>
      <c r="AW6" s="19" t="s">
        <v>23</v>
      </c>
    </row>
    <row r="7" spans="1:49" ht="17.149999999999999" customHeight="1" x14ac:dyDescent="0.2">
      <c r="A7" s="20">
        <v>30</v>
      </c>
      <c r="B7" s="21">
        <v>26203</v>
      </c>
      <c r="C7" s="21">
        <v>13230</v>
      </c>
      <c r="D7" s="21">
        <v>12973</v>
      </c>
      <c r="E7" s="21">
        <v>17688</v>
      </c>
      <c r="F7" s="21">
        <v>8925</v>
      </c>
      <c r="G7" s="21">
        <v>8763</v>
      </c>
      <c r="H7" s="21">
        <v>986</v>
      </c>
      <c r="I7" s="21">
        <v>619</v>
      </c>
      <c r="J7" s="21">
        <v>367</v>
      </c>
      <c r="K7" s="21">
        <v>2285</v>
      </c>
      <c r="L7" s="21">
        <v>1840</v>
      </c>
      <c r="M7" s="21">
        <v>445</v>
      </c>
      <c r="N7" s="21">
        <v>1827</v>
      </c>
      <c r="O7" s="21">
        <v>767</v>
      </c>
      <c r="P7" s="21">
        <v>1060</v>
      </c>
      <c r="Q7" s="21">
        <v>176</v>
      </c>
      <c r="R7" s="21">
        <v>158</v>
      </c>
      <c r="S7" s="21">
        <v>18</v>
      </c>
      <c r="T7" s="21">
        <v>508</v>
      </c>
      <c r="U7" s="21">
        <v>73</v>
      </c>
      <c r="V7" s="21">
        <v>435</v>
      </c>
      <c r="W7" s="21">
        <v>464</v>
      </c>
      <c r="X7" s="21">
        <v>37</v>
      </c>
      <c r="Y7" s="21">
        <v>427</v>
      </c>
      <c r="Z7" s="21">
        <v>202</v>
      </c>
      <c r="AA7" s="21">
        <v>116</v>
      </c>
      <c r="AB7" s="21">
        <v>86</v>
      </c>
      <c r="AC7" s="21">
        <v>192</v>
      </c>
      <c r="AD7" s="21">
        <v>119</v>
      </c>
      <c r="AE7" s="21">
        <v>73</v>
      </c>
      <c r="AF7" s="21">
        <v>120</v>
      </c>
      <c r="AG7" s="21">
        <v>25</v>
      </c>
      <c r="AH7" s="21">
        <v>95</v>
      </c>
      <c r="AI7" s="21">
        <v>75</v>
      </c>
      <c r="AJ7" s="21">
        <v>6</v>
      </c>
      <c r="AK7" s="21">
        <v>69</v>
      </c>
      <c r="AL7" s="21">
        <v>149</v>
      </c>
      <c r="AM7" s="21">
        <v>25</v>
      </c>
      <c r="AN7" s="21">
        <v>124</v>
      </c>
      <c r="AO7" s="22">
        <v>89</v>
      </c>
      <c r="AP7" s="22">
        <v>15</v>
      </c>
      <c r="AQ7" s="22">
        <v>74</v>
      </c>
      <c r="AR7" s="21">
        <v>210</v>
      </c>
      <c r="AS7" s="21">
        <v>108</v>
      </c>
      <c r="AT7" s="21">
        <v>102</v>
      </c>
      <c r="AU7" s="21">
        <v>1232</v>
      </c>
      <c r="AV7" s="21">
        <v>397</v>
      </c>
      <c r="AW7" s="21">
        <v>835</v>
      </c>
    </row>
    <row r="8" spans="1:49" ht="17.149999999999999" customHeight="1" x14ac:dyDescent="0.2">
      <c r="A8" s="20" t="s">
        <v>24</v>
      </c>
      <c r="B8" s="21">
        <v>25626</v>
      </c>
      <c r="C8" s="21">
        <v>12947</v>
      </c>
      <c r="D8" s="21">
        <v>12679</v>
      </c>
      <c r="E8" s="21">
        <v>17343</v>
      </c>
      <c r="F8" s="21">
        <v>8764</v>
      </c>
      <c r="G8" s="21">
        <v>8579</v>
      </c>
      <c r="H8" s="21">
        <v>962</v>
      </c>
      <c r="I8" s="21">
        <v>614</v>
      </c>
      <c r="J8" s="21">
        <v>348</v>
      </c>
      <c r="K8" s="21">
        <v>2227</v>
      </c>
      <c r="L8" s="21">
        <v>1796</v>
      </c>
      <c r="M8" s="21">
        <v>431</v>
      </c>
      <c r="N8" s="21">
        <v>1754</v>
      </c>
      <c r="O8" s="21">
        <v>725</v>
      </c>
      <c r="P8" s="21">
        <v>1029</v>
      </c>
      <c r="Q8" s="21">
        <v>176</v>
      </c>
      <c r="R8" s="21">
        <v>158</v>
      </c>
      <c r="S8" s="21">
        <v>18</v>
      </c>
      <c r="T8" s="21">
        <v>504</v>
      </c>
      <c r="U8" s="21">
        <v>73</v>
      </c>
      <c r="V8" s="21">
        <v>431</v>
      </c>
      <c r="W8" s="21">
        <v>454</v>
      </c>
      <c r="X8" s="21">
        <v>25</v>
      </c>
      <c r="Y8" s="21">
        <v>429</v>
      </c>
      <c r="Z8" s="21">
        <v>195</v>
      </c>
      <c r="AA8" s="21">
        <v>113</v>
      </c>
      <c r="AB8" s="21">
        <v>82</v>
      </c>
      <c r="AC8" s="21">
        <v>191</v>
      </c>
      <c r="AD8" s="21">
        <v>117</v>
      </c>
      <c r="AE8" s="21">
        <v>74</v>
      </c>
      <c r="AF8" s="21">
        <v>118</v>
      </c>
      <c r="AG8" s="21">
        <v>25</v>
      </c>
      <c r="AH8" s="21">
        <v>93</v>
      </c>
      <c r="AI8" s="21">
        <v>75</v>
      </c>
      <c r="AJ8" s="21">
        <v>10</v>
      </c>
      <c r="AK8" s="21">
        <v>65</v>
      </c>
      <c r="AL8" s="21">
        <v>149</v>
      </c>
      <c r="AM8" s="21">
        <v>30</v>
      </c>
      <c r="AN8" s="21">
        <v>119</v>
      </c>
      <c r="AO8" s="22">
        <v>88</v>
      </c>
      <c r="AP8" s="22">
        <v>9</v>
      </c>
      <c r="AQ8" s="22">
        <v>79</v>
      </c>
      <c r="AR8" s="21">
        <v>206</v>
      </c>
      <c r="AS8" s="21">
        <v>111</v>
      </c>
      <c r="AT8" s="21">
        <v>95</v>
      </c>
      <c r="AU8" s="21">
        <v>1184</v>
      </c>
      <c r="AV8" s="21">
        <v>377</v>
      </c>
      <c r="AW8" s="21">
        <v>807</v>
      </c>
    </row>
    <row r="9" spans="1:49" ht="17.149999999999999" customHeight="1" x14ac:dyDescent="0.2">
      <c r="A9" s="20">
        <v>2</v>
      </c>
      <c r="B9" s="21">
        <v>25248</v>
      </c>
      <c r="C9" s="21">
        <v>12791</v>
      </c>
      <c r="D9" s="21">
        <v>12457</v>
      </c>
      <c r="E9" s="21">
        <v>17204</v>
      </c>
      <c r="F9" s="21">
        <v>8674</v>
      </c>
      <c r="G9" s="21">
        <v>8530</v>
      </c>
      <c r="H9" s="21">
        <v>932</v>
      </c>
      <c r="I9" s="21">
        <v>609</v>
      </c>
      <c r="J9" s="21">
        <v>323</v>
      </c>
      <c r="K9" s="21">
        <v>2179</v>
      </c>
      <c r="L9" s="21">
        <v>1748</v>
      </c>
      <c r="M9" s="21">
        <v>431</v>
      </c>
      <c r="N9" s="21">
        <v>1699</v>
      </c>
      <c r="O9" s="21">
        <v>705</v>
      </c>
      <c r="P9" s="21">
        <v>994</v>
      </c>
      <c r="Q9" s="21">
        <v>173</v>
      </c>
      <c r="R9" s="21">
        <v>156</v>
      </c>
      <c r="S9" s="21">
        <v>17</v>
      </c>
      <c r="T9" s="21">
        <v>481</v>
      </c>
      <c r="U9" s="21">
        <v>84</v>
      </c>
      <c r="V9" s="21">
        <v>397</v>
      </c>
      <c r="W9" s="21">
        <v>439</v>
      </c>
      <c r="X9" s="21">
        <v>22</v>
      </c>
      <c r="Y9" s="21">
        <v>417</v>
      </c>
      <c r="Z9" s="21">
        <v>192</v>
      </c>
      <c r="AA9" s="21">
        <v>121</v>
      </c>
      <c r="AB9" s="21">
        <v>71</v>
      </c>
      <c r="AC9" s="21">
        <v>189</v>
      </c>
      <c r="AD9" s="21">
        <v>131</v>
      </c>
      <c r="AE9" s="21">
        <v>58</v>
      </c>
      <c r="AF9" s="21">
        <v>116</v>
      </c>
      <c r="AG9" s="21">
        <v>29</v>
      </c>
      <c r="AH9" s="21">
        <v>87</v>
      </c>
      <c r="AI9" s="21">
        <v>74</v>
      </c>
      <c r="AJ9" s="21">
        <v>11</v>
      </c>
      <c r="AK9" s="21">
        <v>63</v>
      </c>
      <c r="AL9" s="21">
        <v>148</v>
      </c>
      <c r="AM9" s="21">
        <v>21</v>
      </c>
      <c r="AN9" s="21">
        <v>127</v>
      </c>
      <c r="AO9" s="22">
        <v>88</v>
      </c>
      <c r="AP9" s="22">
        <v>9</v>
      </c>
      <c r="AQ9" s="22">
        <v>79</v>
      </c>
      <c r="AR9" s="21">
        <v>204</v>
      </c>
      <c r="AS9" s="21">
        <v>100</v>
      </c>
      <c r="AT9" s="21">
        <v>104</v>
      </c>
      <c r="AU9" s="21">
        <v>1130</v>
      </c>
      <c r="AV9" s="21">
        <v>371</v>
      </c>
      <c r="AW9" s="21">
        <v>759</v>
      </c>
    </row>
    <row r="10" spans="1:49" ht="17.149999999999999" customHeight="1" x14ac:dyDescent="0.2">
      <c r="A10" s="20">
        <v>3</v>
      </c>
      <c r="B10" s="21">
        <v>24440</v>
      </c>
      <c r="C10" s="21">
        <v>12229</v>
      </c>
      <c r="D10" s="21">
        <v>12211</v>
      </c>
      <c r="E10" s="21">
        <v>16825</v>
      </c>
      <c r="F10" s="21">
        <v>8345</v>
      </c>
      <c r="G10" s="21">
        <v>8480</v>
      </c>
      <c r="H10" s="21">
        <v>887</v>
      </c>
      <c r="I10" s="21">
        <v>585</v>
      </c>
      <c r="J10" s="21">
        <v>302</v>
      </c>
      <c r="K10" s="21">
        <v>2099</v>
      </c>
      <c r="L10" s="21">
        <v>1672</v>
      </c>
      <c r="M10" s="21">
        <v>427</v>
      </c>
      <c r="N10" s="21">
        <v>1570</v>
      </c>
      <c r="O10" s="21">
        <v>633</v>
      </c>
      <c r="P10" s="21">
        <v>937</v>
      </c>
      <c r="Q10" s="21">
        <v>162</v>
      </c>
      <c r="R10" s="21">
        <v>142</v>
      </c>
      <c r="S10" s="21">
        <v>20</v>
      </c>
      <c r="T10" s="21">
        <v>429</v>
      </c>
      <c r="U10" s="21">
        <v>77</v>
      </c>
      <c r="V10" s="21">
        <v>352</v>
      </c>
      <c r="W10" s="21">
        <v>424</v>
      </c>
      <c r="X10" s="21">
        <v>20</v>
      </c>
      <c r="Y10" s="21">
        <v>404</v>
      </c>
      <c r="Z10" s="21">
        <v>158</v>
      </c>
      <c r="AA10" s="21">
        <v>95</v>
      </c>
      <c r="AB10" s="21">
        <v>63</v>
      </c>
      <c r="AC10" s="21">
        <v>186</v>
      </c>
      <c r="AD10" s="21">
        <v>129</v>
      </c>
      <c r="AE10" s="21">
        <v>57</v>
      </c>
      <c r="AF10" s="21">
        <v>117</v>
      </c>
      <c r="AG10" s="21">
        <v>36</v>
      </c>
      <c r="AH10" s="21">
        <v>81</v>
      </c>
      <c r="AI10" s="21">
        <v>74</v>
      </c>
      <c r="AJ10" s="21">
        <v>13</v>
      </c>
      <c r="AK10" s="21">
        <v>61</v>
      </c>
      <c r="AL10" s="21">
        <v>151</v>
      </c>
      <c r="AM10" s="21">
        <v>17</v>
      </c>
      <c r="AN10" s="21">
        <v>134</v>
      </c>
      <c r="AO10" s="22">
        <v>88</v>
      </c>
      <c r="AP10" s="22">
        <v>11</v>
      </c>
      <c r="AQ10" s="22">
        <v>77</v>
      </c>
      <c r="AR10" s="21">
        <v>206</v>
      </c>
      <c r="AS10" s="21">
        <v>86</v>
      </c>
      <c r="AT10" s="21">
        <v>120</v>
      </c>
      <c r="AU10" s="21">
        <v>1064</v>
      </c>
      <c r="AV10" s="21">
        <v>368</v>
      </c>
      <c r="AW10" s="21">
        <v>696</v>
      </c>
    </row>
    <row r="11" spans="1:49" ht="17.149999999999999" customHeight="1" x14ac:dyDescent="0.2">
      <c r="A11" s="23" t="s">
        <v>25</v>
      </c>
      <c r="B11" s="24">
        <f>IF(SUM(B13,B16)=0,"-",SUM(B13,B16))</f>
        <v>23983</v>
      </c>
      <c r="C11" s="24">
        <f t="shared" ref="C11:AW11" si="0">IF(SUM(C13,C16)=0,"-",SUM(C13,C16))</f>
        <v>11998</v>
      </c>
      <c r="D11" s="24">
        <f t="shared" si="0"/>
        <v>11985</v>
      </c>
      <c r="E11" s="24">
        <f>IF(SUM(E13,E16)=0,"-",SUM(E13,E16))</f>
        <v>16609</v>
      </c>
      <c r="F11" s="24">
        <f>IF(SUM(F13,F16)=0,"-",SUM(F13,F16))</f>
        <v>8224</v>
      </c>
      <c r="G11" s="24">
        <f t="shared" si="0"/>
        <v>8385</v>
      </c>
      <c r="H11" s="24">
        <f t="shared" si="0"/>
        <v>864</v>
      </c>
      <c r="I11" s="24">
        <f>IF(SUM(I13,I16)=0,"-",SUM(I13,I16))</f>
        <v>577</v>
      </c>
      <c r="J11" s="24">
        <f t="shared" si="0"/>
        <v>287</v>
      </c>
      <c r="K11" s="24">
        <f t="shared" si="0"/>
        <v>2046</v>
      </c>
      <c r="L11" s="24">
        <f t="shared" si="0"/>
        <v>1603</v>
      </c>
      <c r="M11" s="24">
        <f t="shared" si="0"/>
        <v>443</v>
      </c>
      <c r="N11" s="24">
        <f t="shared" si="0"/>
        <v>1465</v>
      </c>
      <c r="O11" s="24">
        <f t="shared" si="0"/>
        <v>586</v>
      </c>
      <c r="P11" s="24">
        <f t="shared" si="0"/>
        <v>879</v>
      </c>
      <c r="Q11" s="24">
        <f t="shared" si="0"/>
        <v>154</v>
      </c>
      <c r="R11" s="24">
        <f t="shared" si="0"/>
        <v>132</v>
      </c>
      <c r="S11" s="24">
        <f t="shared" si="0"/>
        <v>22</v>
      </c>
      <c r="T11" s="24">
        <f t="shared" si="0"/>
        <v>400</v>
      </c>
      <c r="U11" s="24">
        <f t="shared" si="0"/>
        <v>71</v>
      </c>
      <c r="V11" s="24">
        <f t="shared" si="0"/>
        <v>329</v>
      </c>
      <c r="W11" s="24">
        <f t="shared" si="0"/>
        <v>415</v>
      </c>
      <c r="X11" s="24">
        <f t="shared" si="0"/>
        <v>29</v>
      </c>
      <c r="Y11" s="24">
        <f t="shared" si="0"/>
        <v>386</v>
      </c>
      <c r="Z11" s="24">
        <f t="shared" si="0"/>
        <v>196</v>
      </c>
      <c r="AA11" s="24">
        <f t="shared" si="0"/>
        <v>119</v>
      </c>
      <c r="AB11" s="24">
        <f t="shared" si="0"/>
        <v>77</v>
      </c>
      <c r="AC11" s="24">
        <f t="shared" si="0"/>
        <v>185</v>
      </c>
      <c r="AD11" s="24">
        <f t="shared" si="0"/>
        <v>129</v>
      </c>
      <c r="AE11" s="24">
        <f t="shared" si="0"/>
        <v>56</v>
      </c>
      <c r="AF11" s="24">
        <f t="shared" si="0"/>
        <v>112</v>
      </c>
      <c r="AG11" s="24">
        <f t="shared" si="0"/>
        <v>37</v>
      </c>
      <c r="AH11" s="24">
        <f t="shared" si="0"/>
        <v>75</v>
      </c>
      <c r="AI11" s="24">
        <f t="shared" si="0"/>
        <v>74</v>
      </c>
      <c r="AJ11" s="24">
        <f t="shared" si="0"/>
        <v>10</v>
      </c>
      <c r="AK11" s="24">
        <f t="shared" si="0"/>
        <v>64</v>
      </c>
      <c r="AL11" s="24">
        <f t="shared" si="0"/>
        <v>140</v>
      </c>
      <c r="AM11" s="24">
        <f t="shared" si="0"/>
        <v>14</v>
      </c>
      <c r="AN11" s="24">
        <f t="shared" si="0"/>
        <v>126</v>
      </c>
      <c r="AO11" s="24">
        <f t="shared" si="0"/>
        <v>89</v>
      </c>
      <c r="AP11" s="24">
        <f t="shared" si="0"/>
        <v>15</v>
      </c>
      <c r="AQ11" s="24">
        <f t="shared" si="0"/>
        <v>74</v>
      </c>
      <c r="AR11" s="24">
        <f t="shared" si="0"/>
        <v>209</v>
      </c>
      <c r="AS11" s="24">
        <f t="shared" si="0"/>
        <v>81</v>
      </c>
      <c r="AT11" s="24">
        <f t="shared" si="0"/>
        <v>128</v>
      </c>
      <c r="AU11" s="24">
        <f t="shared" si="0"/>
        <v>1025</v>
      </c>
      <c r="AV11" s="24">
        <f t="shared" si="0"/>
        <v>371</v>
      </c>
      <c r="AW11" s="24">
        <f t="shared" si="0"/>
        <v>654</v>
      </c>
    </row>
    <row r="12" spans="1:49" ht="17.149999999999999" customHeight="1" x14ac:dyDescent="0.2">
      <c r="A12" s="25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</row>
    <row r="13" spans="1:49" ht="17.149999999999999" customHeight="1" x14ac:dyDescent="0.2">
      <c r="A13" s="26" t="s">
        <v>26</v>
      </c>
      <c r="B13" s="24">
        <f>IF(SUM(B14:B15)=0,"-",SUM(B14:B15))</f>
        <v>17955</v>
      </c>
      <c r="C13" s="24">
        <f>IF(SUM(C14:C15)=0,"-",SUM(C14:C15))</f>
        <v>8641</v>
      </c>
      <c r="D13" s="24">
        <f t="shared" ref="D13:AW13" si="1">IF(SUM(D14:D15)=0,"-",SUM(D14:D15))</f>
        <v>9314</v>
      </c>
      <c r="E13" s="24">
        <f t="shared" si="1"/>
        <v>11181</v>
      </c>
      <c r="F13" s="24">
        <f>IF(SUM(F14:F15)=0,"-",SUM(F14:F15))</f>
        <v>5081</v>
      </c>
      <c r="G13" s="24">
        <f t="shared" si="1"/>
        <v>6100</v>
      </c>
      <c r="H13" s="24">
        <f t="shared" si="1"/>
        <v>864</v>
      </c>
      <c r="I13" s="24">
        <f t="shared" si="1"/>
        <v>577</v>
      </c>
      <c r="J13" s="24">
        <f t="shared" si="1"/>
        <v>287</v>
      </c>
      <c r="K13" s="24">
        <f t="shared" si="1"/>
        <v>2046</v>
      </c>
      <c r="L13" s="24">
        <f t="shared" si="1"/>
        <v>1603</v>
      </c>
      <c r="M13" s="24">
        <f t="shared" si="1"/>
        <v>443</v>
      </c>
      <c r="N13" s="24">
        <f t="shared" si="1"/>
        <v>1218</v>
      </c>
      <c r="O13" s="24">
        <f t="shared" si="1"/>
        <v>448</v>
      </c>
      <c r="P13" s="24">
        <f t="shared" si="1"/>
        <v>770</v>
      </c>
      <c r="Q13" s="24">
        <f t="shared" si="1"/>
        <v>154</v>
      </c>
      <c r="R13" s="24">
        <f t="shared" si="1"/>
        <v>132</v>
      </c>
      <c r="S13" s="24">
        <f t="shared" si="1"/>
        <v>22</v>
      </c>
      <c r="T13" s="24">
        <f t="shared" si="1"/>
        <v>262</v>
      </c>
      <c r="U13" s="24">
        <f t="shared" si="1"/>
        <v>14</v>
      </c>
      <c r="V13" s="24">
        <f t="shared" si="1"/>
        <v>248</v>
      </c>
      <c r="W13" s="24">
        <f t="shared" si="1"/>
        <v>200</v>
      </c>
      <c r="X13" s="24">
        <f t="shared" si="1"/>
        <v>10</v>
      </c>
      <c r="Y13" s="24">
        <f t="shared" si="1"/>
        <v>190</v>
      </c>
      <c r="Z13" s="24">
        <f t="shared" si="1"/>
        <v>196</v>
      </c>
      <c r="AA13" s="24">
        <f t="shared" si="1"/>
        <v>119</v>
      </c>
      <c r="AB13" s="24">
        <f t="shared" si="1"/>
        <v>77</v>
      </c>
      <c r="AC13" s="24">
        <f t="shared" si="1"/>
        <v>185</v>
      </c>
      <c r="AD13" s="24">
        <f t="shared" si="1"/>
        <v>129</v>
      </c>
      <c r="AE13" s="24">
        <f t="shared" si="1"/>
        <v>56</v>
      </c>
      <c r="AF13" s="24">
        <f t="shared" si="1"/>
        <v>112</v>
      </c>
      <c r="AG13" s="24">
        <f t="shared" si="1"/>
        <v>37</v>
      </c>
      <c r="AH13" s="24">
        <f t="shared" si="1"/>
        <v>75</v>
      </c>
      <c r="AI13" s="24">
        <f t="shared" si="1"/>
        <v>74</v>
      </c>
      <c r="AJ13" s="24">
        <f t="shared" si="1"/>
        <v>10</v>
      </c>
      <c r="AK13" s="24">
        <f t="shared" si="1"/>
        <v>64</v>
      </c>
      <c r="AL13" s="24">
        <f t="shared" si="1"/>
        <v>140</v>
      </c>
      <c r="AM13" s="24">
        <f t="shared" si="1"/>
        <v>14</v>
      </c>
      <c r="AN13" s="24">
        <f t="shared" si="1"/>
        <v>126</v>
      </c>
      <c r="AO13" s="24">
        <f t="shared" si="1"/>
        <v>89</v>
      </c>
      <c r="AP13" s="24">
        <f t="shared" si="1"/>
        <v>15</v>
      </c>
      <c r="AQ13" s="24">
        <f>IF(SUM(AQ14:AQ15)=0,"-",SUM(AQ14:AQ15))</f>
        <v>74</v>
      </c>
      <c r="AR13" s="24">
        <f t="shared" si="1"/>
        <v>209</v>
      </c>
      <c r="AS13" s="24">
        <f t="shared" si="1"/>
        <v>81</v>
      </c>
      <c r="AT13" s="24">
        <f t="shared" si="1"/>
        <v>128</v>
      </c>
      <c r="AU13" s="24">
        <f t="shared" si="1"/>
        <v>1025</v>
      </c>
      <c r="AV13" s="24">
        <f t="shared" si="1"/>
        <v>371</v>
      </c>
      <c r="AW13" s="24">
        <f t="shared" si="1"/>
        <v>654</v>
      </c>
    </row>
    <row r="14" spans="1:49" ht="17.149999999999999" customHeight="1" x14ac:dyDescent="0.2">
      <c r="A14" s="26" t="s">
        <v>27</v>
      </c>
      <c r="B14" s="24">
        <f>IF(SUM(B28,B43)=0,"-",SUM(B28,B43))</f>
        <v>17122</v>
      </c>
      <c r="C14" s="24">
        <f>IF(SUM(C28,C43)=0,"-",SUM(C28,C43))</f>
        <v>8357</v>
      </c>
      <c r="D14" s="24">
        <f t="shared" ref="D14:AW14" si="2">IF(SUM(D28,D43)=0,"-",SUM(D28,D43))</f>
        <v>8765</v>
      </c>
      <c r="E14" s="24">
        <f t="shared" si="2"/>
        <v>10423</v>
      </c>
      <c r="F14" s="24">
        <f t="shared" si="2"/>
        <v>4809</v>
      </c>
      <c r="G14" s="24">
        <f t="shared" si="2"/>
        <v>5614</v>
      </c>
      <c r="H14" s="24">
        <f t="shared" si="2"/>
        <v>864</v>
      </c>
      <c r="I14" s="24">
        <f t="shared" si="2"/>
        <v>577</v>
      </c>
      <c r="J14" s="24">
        <f t="shared" si="2"/>
        <v>287</v>
      </c>
      <c r="K14" s="24">
        <f t="shared" si="2"/>
        <v>2046</v>
      </c>
      <c r="L14" s="24">
        <f t="shared" si="2"/>
        <v>1603</v>
      </c>
      <c r="M14" s="24">
        <f t="shared" si="2"/>
        <v>443</v>
      </c>
      <c r="N14" s="24">
        <f t="shared" si="2"/>
        <v>1218</v>
      </c>
      <c r="O14" s="24">
        <f t="shared" si="2"/>
        <v>448</v>
      </c>
      <c r="P14" s="24">
        <f t="shared" si="2"/>
        <v>770</v>
      </c>
      <c r="Q14" s="24">
        <f t="shared" si="2"/>
        <v>154</v>
      </c>
      <c r="R14" s="24">
        <f t="shared" si="2"/>
        <v>132</v>
      </c>
      <c r="S14" s="24">
        <f t="shared" si="2"/>
        <v>22</v>
      </c>
      <c r="T14" s="24">
        <f t="shared" si="2"/>
        <v>262</v>
      </c>
      <c r="U14" s="24">
        <f t="shared" si="2"/>
        <v>14</v>
      </c>
      <c r="V14" s="24">
        <f t="shared" si="2"/>
        <v>248</v>
      </c>
      <c r="W14" s="24">
        <f t="shared" si="2"/>
        <v>200</v>
      </c>
      <c r="X14" s="24">
        <f t="shared" si="2"/>
        <v>10</v>
      </c>
      <c r="Y14" s="24">
        <f t="shared" si="2"/>
        <v>190</v>
      </c>
      <c r="Z14" s="24">
        <f>IF(SUM(Z28,Z43)=0,"-",SUM(Z28,Z43))</f>
        <v>196</v>
      </c>
      <c r="AA14" s="24">
        <f t="shared" si="2"/>
        <v>119</v>
      </c>
      <c r="AB14" s="24">
        <f t="shared" si="2"/>
        <v>77</v>
      </c>
      <c r="AC14" s="24">
        <f t="shared" si="2"/>
        <v>185</v>
      </c>
      <c r="AD14" s="24">
        <f t="shared" si="2"/>
        <v>129</v>
      </c>
      <c r="AE14" s="24">
        <f t="shared" si="2"/>
        <v>56</v>
      </c>
      <c r="AF14" s="24">
        <f t="shared" si="2"/>
        <v>112</v>
      </c>
      <c r="AG14" s="24">
        <f t="shared" si="2"/>
        <v>37</v>
      </c>
      <c r="AH14" s="24">
        <f t="shared" si="2"/>
        <v>75</v>
      </c>
      <c r="AI14" s="24">
        <f t="shared" si="2"/>
        <v>74</v>
      </c>
      <c r="AJ14" s="24">
        <f t="shared" si="2"/>
        <v>10</v>
      </c>
      <c r="AK14" s="24">
        <f t="shared" si="2"/>
        <v>64</v>
      </c>
      <c r="AL14" s="24">
        <f t="shared" si="2"/>
        <v>65</v>
      </c>
      <c r="AM14" s="24">
        <f t="shared" si="2"/>
        <v>2</v>
      </c>
      <c r="AN14" s="24">
        <f t="shared" si="2"/>
        <v>63</v>
      </c>
      <c r="AO14" s="24">
        <f t="shared" si="2"/>
        <v>89</v>
      </c>
      <c r="AP14" s="24">
        <f t="shared" si="2"/>
        <v>15</v>
      </c>
      <c r="AQ14" s="24">
        <f>IF(SUM(AQ28,AQ43)=0,"-",SUM(AQ28,AQ43))</f>
        <v>74</v>
      </c>
      <c r="AR14" s="24">
        <f t="shared" si="2"/>
        <v>209</v>
      </c>
      <c r="AS14" s="24">
        <f t="shared" si="2"/>
        <v>81</v>
      </c>
      <c r="AT14" s="24">
        <f t="shared" si="2"/>
        <v>128</v>
      </c>
      <c r="AU14" s="24">
        <f t="shared" si="2"/>
        <v>1025</v>
      </c>
      <c r="AV14" s="24">
        <f t="shared" si="2"/>
        <v>371</v>
      </c>
      <c r="AW14" s="24">
        <f t="shared" si="2"/>
        <v>654</v>
      </c>
    </row>
    <row r="15" spans="1:49" ht="17.149999999999999" customHeight="1" x14ac:dyDescent="0.2">
      <c r="A15" s="26" t="s">
        <v>28</v>
      </c>
      <c r="B15" s="24">
        <f>B33</f>
        <v>833</v>
      </c>
      <c r="C15" s="24">
        <f t="shared" ref="C15:AW15" si="3">C33</f>
        <v>284</v>
      </c>
      <c r="D15" s="24">
        <f t="shared" si="3"/>
        <v>549</v>
      </c>
      <c r="E15" s="24">
        <f>E33</f>
        <v>758</v>
      </c>
      <c r="F15" s="24">
        <f>F33</f>
        <v>272</v>
      </c>
      <c r="G15" s="24">
        <f t="shared" si="3"/>
        <v>486</v>
      </c>
      <c r="H15" s="24" t="str">
        <f t="shared" si="3"/>
        <v>-</v>
      </c>
      <c r="I15" s="24" t="str">
        <f t="shared" si="3"/>
        <v>-</v>
      </c>
      <c r="J15" s="24" t="str">
        <f t="shared" si="3"/>
        <v>-</v>
      </c>
      <c r="K15" s="24" t="str">
        <f t="shared" si="3"/>
        <v>-</v>
      </c>
      <c r="L15" s="24" t="str">
        <f t="shared" si="3"/>
        <v>-</v>
      </c>
      <c r="M15" s="24" t="str">
        <f t="shared" si="3"/>
        <v>-</v>
      </c>
      <c r="N15" s="24" t="str">
        <f t="shared" si="3"/>
        <v>-</v>
      </c>
      <c r="O15" s="24" t="str">
        <f t="shared" si="3"/>
        <v>-</v>
      </c>
      <c r="P15" s="24" t="str">
        <f t="shared" si="3"/>
        <v>-</v>
      </c>
      <c r="Q15" s="24" t="str">
        <f t="shared" si="3"/>
        <v>-</v>
      </c>
      <c r="R15" s="24" t="str">
        <f t="shared" si="3"/>
        <v>-</v>
      </c>
      <c r="S15" s="24" t="str">
        <f t="shared" si="3"/>
        <v>-</v>
      </c>
      <c r="T15" s="24" t="str">
        <f t="shared" si="3"/>
        <v>-</v>
      </c>
      <c r="U15" s="24" t="str">
        <f t="shared" si="3"/>
        <v>-</v>
      </c>
      <c r="V15" s="24" t="str">
        <f t="shared" si="3"/>
        <v>-</v>
      </c>
      <c r="W15" s="24" t="str">
        <f t="shared" si="3"/>
        <v>-</v>
      </c>
      <c r="X15" s="24" t="str">
        <f t="shared" si="3"/>
        <v>-</v>
      </c>
      <c r="Y15" s="24" t="str">
        <f t="shared" si="3"/>
        <v>-</v>
      </c>
      <c r="Z15" s="24" t="str">
        <f t="shared" si="3"/>
        <v>-</v>
      </c>
      <c r="AA15" s="24" t="str">
        <f t="shared" si="3"/>
        <v>-</v>
      </c>
      <c r="AB15" s="24" t="str">
        <f t="shared" si="3"/>
        <v>-</v>
      </c>
      <c r="AC15" s="24" t="str">
        <f t="shared" si="3"/>
        <v>-</v>
      </c>
      <c r="AD15" s="24" t="str">
        <f t="shared" si="3"/>
        <v>-</v>
      </c>
      <c r="AE15" s="24" t="str">
        <f t="shared" si="3"/>
        <v>-</v>
      </c>
      <c r="AF15" s="24" t="str">
        <f t="shared" si="3"/>
        <v>-</v>
      </c>
      <c r="AG15" s="24" t="str">
        <f t="shared" si="3"/>
        <v>-</v>
      </c>
      <c r="AH15" s="24" t="str">
        <f t="shared" si="3"/>
        <v>-</v>
      </c>
      <c r="AI15" s="24" t="str">
        <f t="shared" si="3"/>
        <v>-</v>
      </c>
      <c r="AJ15" s="24" t="str">
        <f t="shared" si="3"/>
        <v>-</v>
      </c>
      <c r="AK15" s="24" t="str">
        <f t="shared" si="3"/>
        <v>-</v>
      </c>
      <c r="AL15" s="24">
        <f t="shared" si="3"/>
        <v>75</v>
      </c>
      <c r="AM15" s="24">
        <f t="shared" si="3"/>
        <v>12</v>
      </c>
      <c r="AN15" s="24">
        <f t="shared" si="3"/>
        <v>63</v>
      </c>
      <c r="AO15" s="24" t="str">
        <f t="shared" si="3"/>
        <v>-</v>
      </c>
      <c r="AP15" s="24" t="str">
        <f t="shared" si="3"/>
        <v>-</v>
      </c>
      <c r="AQ15" s="24" t="str">
        <f t="shared" si="3"/>
        <v>-</v>
      </c>
      <c r="AR15" s="24" t="str">
        <f t="shared" si="3"/>
        <v>-</v>
      </c>
      <c r="AS15" s="24" t="str">
        <f t="shared" si="3"/>
        <v>-</v>
      </c>
      <c r="AT15" s="24" t="str">
        <f t="shared" si="3"/>
        <v>-</v>
      </c>
      <c r="AU15" s="24" t="str">
        <f t="shared" si="3"/>
        <v>-</v>
      </c>
      <c r="AV15" s="24" t="str">
        <f t="shared" si="3"/>
        <v>-</v>
      </c>
      <c r="AW15" s="24" t="str">
        <f t="shared" si="3"/>
        <v>-</v>
      </c>
    </row>
    <row r="16" spans="1:49" ht="17.149999999999999" customHeight="1" x14ac:dyDescent="0.2">
      <c r="A16" s="26" t="s">
        <v>29</v>
      </c>
      <c r="B16" s="24">
        <f>B38</f>
        <v>6028</v>
      </c>
      <c r="C16" s="24">
        <f>C38</f>
        <v>3357</v>
      </c>
      <c r="D16" s="24">
        <f t="shared" ref="D16:AW16" si="4">D38</f>
        <v>2671</v>
      </c>
      <c r="E16" s="24">
        <f t="shared" si="4"/>
        <v>5428</v>
      </c>
      <c r="F16" s="24">
        <f t="shared" si="4"/>
        <v>3143</v>
      </c>
      <c r="G16" s="24">
        <f t="shared" si="4"/>
        <v>2285</v>
      </c>
      <c r="H16" s="24" t="str">
        <f t="shared" si="4"/>
        <v>-</v>
      </c>
      <c r="I16" s="24" t="str">
        <f t="shared" si="4"/>
        <v>-</v>
      </c>
      <c r="J16" s="24" t="str">
        <f t="shared" si="4"/>
        <v>-</v>
      </c>
      <c r="K16" s="24" t="str">
        <f t="shared" si="4"/>
        <v>-</v>
      </c>
      <c r="L16" s="24" t="str">
        <f t="shared" si="4"/>
        <v>-</v>
      </c>
      <c r="M16" s="24" t="str">
        <f t="shared" si="4"/>
        <v>-</v>
      </c>
      <c r="N16" s="24">
        <f t="shared" si="4"/>
        <v>247</v>
      </c>
      <c r="O16" s="24">
        <f t="shared" si="4"/>
        <v>138</v>
      </c>
      <c r="P16" s="24">
        <f t="shared" si="4"/>
        <v>109</v>
      </c>
      <c r="Q16" s="24" t="str">
        <f t="shared" si="4"/>
        <v>-</v>
      </c>
      <c r="R16" s="24" t="str">
        <f t="shared" si="4"/>
        <v>-</v>
      </c>
      <c r="S16" s="24" t="str">
        <f t="shared" si="4"/>
        <v>-</v>
      </c>
      <c r="T16" s="24">
        <f t="shared" si="4"/>
        <v>138</v>
      </c>
      <c r="U16" s="24">
        <f t="shared" si="4"/>
        <v>57</v>
      </c>
      <c r="V16" s="24">
        <f t="shared" si="4"/>
        <v>81</v>
      </c>
      <c r="W16" s="24">
        <f t="shared" si="4"/>
        <v>215</v>
      </c>
      <c r="X16" s="24">
        <f t="shared" si="4"/>
        <v>19</v>
      </c>
      <c r="Y16" s="24">
        <f t="shared" si="4"/>
        <v>196</v>
      </c>
      <c r="Z16" s="24" t="str">
        <f t="shared" si="4"/>
        <v>-</v>
      </c>
      <c r="AA16" s="24" t="str">
        <f t="shared" si="4"/>
        <v>-</v>
      </c>
      <c r="AB16" s="24" t="str">
        <f t="shared" si="4"/>
        <v>-</v>
      </c>
      <c r="AC16" s="24" t="str">
        <f t="shared" si="4"/>
        <v>-</v>
      </c>
      <c r="AD16" s="24" t="str">
        <f t="shared" si="4"/>
        <v>-</v>
      </c>
      <c r="AE16" s="24" t="str">
        <f t="shared" si="4"/>
        <v>-</v>
      </c>
      <c r="AF16" s="24" t="str">
        <f t="shared" si="4"/>
        <v>-</v>
      </c>
      <c r="AG16" s="24" t="str">
        <f t="shared" si="4"/>
        <v>-</v>
      </c>
      <c r="AH16" s="24" t="str">
        <f t="shared" si="4"/>
        <v>-</v>
      </c>
      <c r="AI16" s="24" t="str">
        <f t="shared" si="4"/>
        <v>-</v>
      </c>
      <c r="AJ16" s="24" t="str">
        <f t="shared" si="4"/>
        <v>-</v>
      </c>
      <c r="AK16" s="24" t="str">
        <f t="shared" si="4"/>
        <v>-</v>
      </c>
      <c r="AL16" s="24" t="str">
        <f t="shared" si="4"/>
        <v>-</v>
      </c>
      <c r="AM16" s="24" t="str">
        <f t="shared" si="4"/>
        <v>-</v>
      </c>
      <c r="AN16" s="24" t="str">
        <f t="shared" si="4"/>
        <v>-</v>
      </c>
      <c r="AO16" s="24" t="str">
        <f t="shared" si="4"/>
        <v>-</v>
      </c>
      <c r="AP16" s="24" t="str">
        <f t="shared" si="4"/>
        <v>-</v>
      </c>
      <c r="AQ16" s="24" t="str">
        <f t="shared" si="4"/>
        <v>-</v>
      </c>
      <c r="AR16" s="24" t="str">
        <f t="shared" si="4"/>
        <v>-</v>
      </c>
      <c r="AS16" s="24" t="str">
        <f t="shared" si="4"/>
        <v>-</v>
      </c>
      <c r="AT16" s="24" t="str">
        <f t="shared" si="4"/>
        <v>-</v>
      </c>
      <c r="AU16" s="24" t="str">
        <f t="shared" si="4"/>
        <v>-</v>
      </c>
      <c r="AV16" s="24" t="str">
        <f t="shared" si="4"/>
        <v>-</v>
      </c>
      <c r="AW16" s="24" t="str">
        <f t="shared" si="4"/>
        <v>-</v>
      </c>
    </row>
    <row r="17" spans="1:49" ht="17.149999999999999" customHeight="1" x14ac:dyDescent="0.2">
      <c r="A17" s="25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</row>
    <row r="18" spans="1:49" ht="17.149999999999999" customHeight="1" x14ac:dyDescent="0.2">
      <c r="A18" s="26" t="s">
        <v>30</v>
      </c>
      <c r="B18" s="24">
        <f>IF(SUM(B23,B38)=0,"-",SUM(B23,B38))</f>
        <v>23716</v>
      </c>
      <c r="C18" s="24">
        <f t="shared" ref="C18:AW18" si="5">IF(SUM(C23,C38)=0,"-",SUM(C23,C38))</f>
        <v>11856</v>
      </c>
      <c r="D18" s="24">
        <f t="shared" si="5"/>
        <v>11860</v>
      </c>
      <c r="E18" s="24">
        <f t="shared" si="5"/>
        <v>16435</v>
      </c>
      <c r="F18" s="24">
        <f>IF(SUM(F23,F38)=0,"-",SUM(F23,F38))</f>
        <v>8149</v>
      </c>
      <c r="G18" s="24">
        <f t="shared" si="5"/>
        <v>8286</v>
      </c>
      <c r="H18" s="24">
        <f t="shared" si="5"/>
        <v>864</v>
      </c>
      <c r="I18" s="24">
        <f t="shared" si="5"/>
        <v>577</v>
      </c>
      <c r="J18" s="24">
        <f t="shared" si="5"/>
        <v>287</v>
      </c>
      <c r="K18" s="24">
        <f t="shared" si="5"/>
        <v>1973</v>
      </c>
      <c r="L18" s="24">
        <f t="shared" si="5"/>
        <v>1548</v>
      </c>
      <c r="M18" s="24">
        <f t="shared" si="5"/>
        <v>425</v>
      </c>
      <c r="N18" s="24">
        <f t="shared" si="5"/>
        <v>1445</v>
      </c>
      <c r="O18" s="24">
        <f t="shared" si="5"/>
        <v>574</v>
      </c>
      <c r="P18" s="24">
        <f t="shared" si="5"/>
        <v>871</v>
      </c>
      <c r="Q18" s="24">
        <f t="shared" si="5"/>
        <v>154</v>
      </c>
      <c r="R18" s="24">
        <f t="shared" si="5"/>
        <v>132</v>
      </c>
      <c r="S18" s="24">
        <f t="shared" si="5"/>
        <v>22</v>
      </c>
      <c r="T18" s="24">
        <f t="shared" si="5"/>
        <v>400</v>
      </c>
      <c r="U18" s="24">
        <f t="shared" si="5"/>
        <v>71</v>
      </c>
      <c r="V18" s="24">
        <f t="shared" si="5"/>
        <v>329</v>
      </c>
      <c r="W18" s="24">
        <f t="shared" si="5"/>
        <v>415</v>
      </c>
      <c r="X18" s="24">
        <f t="shared" si="5"/>
        <v>29</v>
      </c>
      <c r="Y18" s="24">
        <f t="shared" si="5"/>
        <v>386</v>
      </c>
      <c r="Z18" s="24">
        <f t="shared" si="5"/>
        <v>196</v>
      </c>
      <c r="AA18" s="24">
        <f t="shared" si="5"/>
        <v>119</v>
      </c>
      <c r="AB18" s="24">
        <f t="shared" si="5"/>
        <v>77</v>
      </c>
      <c r="AC18" s="24">
        <f t="shared" si="5"/>
        <v>185</v>
      </c>
      <c r="AD18" s="24">
        <f t="shared" si="5"/>
        <v>129</v>
      </c>
      <c r="AE18" s="24">
        <f t="shared" si="5"/>
        <v>56</v>
      </c>
      <c r="AF18" s="24">
        <f t="shared" si="5"/>
        <v>112</v>
      </c>
      <c r="AG18" s="24">
        <f t="shared" si="5"/>
        <v>37</v>
      </c>
      <c r="AH18" s="24">
        <f t="shared" si="5"/>
        <v>75</v>
      </c>
      <c r="AI18" s="24">
        <f t="shared" si="5"/>
        <v>74</v>
      </c>
      <c r="AJ18" s="24">
        <f t="shared" si="5"/>
        <v>10</v>
      </c>
      <c r="AK18" s="24">
        <f t="shared" si="5"/>
        <v>64</v>
      </c>
      <c r="AL18" s="24">
        <f t="shared" si="5"/>
        <v>140</v>
      </c>
      <c r="AM18" s="24">
        <f t="shared" si="5"/>
        <v>14</v>
      </c>
      <c r="AN18" s="24">
        <f t="shared" si="5"/>
        <v>126</v>
      </c>
      <c r="AO18" s="24">
        <f t="shared" si="5"/>
        <v>89</v>
      </c>
      <c r="AP18" s="24">
        <f t="shared" si="5"/>
        <v>15</v>
      </c>
      <c r="AQ18" s="24">
        <f t="shared" si="5"/>
        <v>74</v>
      </c>
      <c r="AR18" s="24">
        <f t="shared" si="5"/>
        <v>209</v>
      </c>
      <c r="AS18" s="24">
        <f t="shared" si="5"/>
        <v>81</v>
      </c>
      <c r="AT18" s="24">
        <f t="shared" si="5"/>
        <v>128</v>
      </c>
      <c r="AU18" s="24">
        <f t="shared" si="5"/>
        <v>1025</v>
      </c>
      <c r="AV18" s="24">
        <f t="shared" si="5"/>
        <v>371</v>
      </c>
      <c r="AW18" s="24">
        <f t="shared" si="5"/>
        <v>654</v>
      </c>
    </row>
    <row r="19" spans="1:49" ht="17.149999999999999" customHeight="1" x14ac:dyDescent="0.2">
      <c r="A19" s="26" t="s">
        <v>31</v>
      </c>
      <c r="B19" s="24">
        <f t="shared" ref="B19:AW21" si="6">IF(SUM(B24,B39)=0,"-",SUM(B24,B39))</f>
        <v>7962</v>
      </c>
      <c r="C19" s="24">
        <f t="shared" si="6"/>
        <v>3999</v>
      </c>
      <c r="D19" s="24">
        <f t="shared" si="6"/>
        <v>3963</v>
      </c>
      <c r="E19" s="24">
        <f t="shared" si="6"/>
        <v>5544</v>
      </c>
      <c r="F19" s="24">
        <f t="shared" si="6"/>
        <v>2771</v>
      </c>
      <c r="G19" s="24">
        <f t="shared" si="6"/>
        <v>2773</v>
      </c>
      <c r="H19" s="24">
        <f t="shared" si="6"/>
        <v>295</v>
      </c>
      <c r="I19" s="24">
        <f t="shared" si="6"/>
        <v>198</v>
      </c>
      <c r="J19" s="24">
        <f t="shared" si="6"/>
        <v>97</v>
      </c>
      <c r="K19" s="27">
        <f t="shared" si="6"/>
        <v>666</v>
      </c>
      <c r="L19" s="24">
        <f t="shared" si="6"/>
        <v>520</v>
      </c>
      <c r="M19" s="24">
        <f t="shared" si="6"/>
        <v>146</v>
      </c>
      <c r="N19" s="24">
        <f t="shared" si="6"/>
        <v>463</v>
      </c>
      <c r="O19" s="24">
        <f t="shared" si="6"/>
        <v>175</v>
      </c>
      <c r="P19" s="24">
        <f t="shared" si="6"/>
        <v>288</v>
      </c>
      <c r="Q19" s="24">
        <f t="shared" si="6"/>
        <v>51</v>
      </c>
      <c r="R19" s="24">
        <f t="shared" si="6"/>
        <v>44</v>
      </c>
      <c r="S19" s="24">
        <f t="shared" si="6"/>
        <v>7</v>
      </c>
      <c r="T19" s="24">
        <f t="shared" si="6"/>
        <v>129</v>
      </c>
      <c r="U19" s="24">
        <f t="shared" si="6"/>
        <v>20</v>
      </c>
      <c r="V19" s="24">
        <f t="shared" si="6"/>
        <v>109</v>
      </c>
      <c r="W19" s="24">
        <f t="shared" si="6"/>
        <v>145</v>
      </c>
      <c r="X19" s="24">
        <f t="shared" si="6"/>
        <v>12</v>
      </c>
      <c r="Y19" s="24">
        <f t="shared" si="6"/>
        <v>133</v>
      </c>
      <c r="Z19" s="24">
        <f t="shared" si="6"/>
        <v>66</v>
      </c>
      <c r="AA19" s="24">
        <f t="shared" si="6"/>
        <v>37</v>
      </c>
      <c r="AB19" s="24">
        <f t="shared" si="6"/>
        <v>29</v>
      </c>
      <c r="AC19" s="24">
        <f t="shared" si="6"/>
        <v>60</v>
      </c>
      <c r="AD19" s="24">
        <f t="shared" si="6"/>
        <v>40</v>
      </c>
      <c r="AE19" s="24">
        <f t="shared" si="6"/>
        <v>20</v>
      </c>
      <c r="AF19" s="24">
        <f t="shared" si="6"/>
        <v>33</v>
      </c>
      <c r="AG19" s="24">
        <f t="shared" si="6"/>
        <v>10</v>
      </c>
      <c r="AH19" s="24">
        <f t="shared" si="6"/>
        <v>23</v>
      </c>
      <c r="AI19" s="24">
        <f t="shared" si="6"/>
        <v>25</v>
      </c>
      <c r="AJ19" s="24">
        <f t="shared" si="6"/>
        <v>2</v>
      </c>
      <c r="AK19" s="24">
        <f t="shared" si="6"/>
        <v>23</v>
      </c>
      <c r="AL19" s="24">
        <f t="shared" si="6"/>
        <v>43</v>
      </c>
      <c r="AM19" s="24">
        <f t="shared" si="6"/>
        <v>7</v>
      </c>
      <c r="AN19" s="24">
        <f t="shared" si="6"/>
        <v>36</v>
      </c>
      <c r="AO19" s="24">
        <f t="shared" si="6"/>
        <v>31</v>
      </c>
      <c r="AP19" s="24">
        <f t="shared" si="6"/>
        <v>8</v>
      </c>
      <c r="AQ19" s="24">
        <f t="shared" si="6"/>
        <v>23</v>
      </c>
      <c r="AR19" s="24">
        <f t="shared" si="6"/>
        <v>71</v>
      </c>
      <c r="AS19" s="24">
        <f t="shared" si="6"/>
        <v>30</v>
      </c>
      <c r="AT19" s="24">
        <f t="shared" si="6"/>
        <v>41</v>
      </c>
      <c r="AU19" s="24">
        <f t="shared" si="6"/>
        <v>340</v>
      </c>
      <c r="AV19" s="24">
        <f t="shared" si="6"/>
        <v>125</v>
      </c>
      <c r="AW19" s="24">
        <f t="shared" si="6"/>
        <v>215</v>
      </c>
    </row>
    <row r="20" spans="1:49" ht="17.149999999999999" customHeight="1" x14ac:dyDescent="0.2">
      <c r="A20" s="28" t="s">
        <v>32</v>
      </c>
      <c r="B20" s="24">
        <f t="shared" si="6"/>
        <v>7772</v>
      </c>
      <c r="C20" s="24">
        <f t="shared" si="6"/>
        <v>3824</v>
      </c>
      <c r="D20" s="24">
        <f t="shared" si="6"/>
        <v>3948</v>
      </c>
      <c r="E20" s="24">
        <f t="shared" si="6"/>
        <v>5415</v>
      </c>
      <c r="F20" s="24">
        <f t="shared" si="6"/>
        <v>2643</v>
      </c>
      <c r="G20" s="24">
        <f t="shared" si="6"/>
        <v>2772</v>
      </c>
      <c r="H20" s="24">
        <f t="shared" si="6"/>
        <v>280</v>
      </c>
      <c r="I20" s="24">
        <f t="shared" si="6"/>
        <v>187</v>
      </c>
      <c r="J20" s="24">
        <f t="shared" si="6"/>
        <v>93</v>
      </c>
      <c r="K20" s="27">
        <f t="shared" si="6"/>
        <v>633</v>
      </c>
      <c r="L20" s="24">
        <f t="shared" si="6"/>
        <v>494</v>
      </c>
      <c r="M20" s="24">
        <f t="shared" si="6"/>
        <v>139</v>
      </c>
      <c r="N20" s="24">
        <f t="shared" si="6"/>
        <v>463</v>
      </c>
      <c r="O20" s="24">
        <f t="shared" si="6"/>
        <v>180</v>
      </c>
      <c r="P20" s="24">
        <f t="shared" si="6"/>
        <v>283</v>
      </c>
      <c r="Q20" s="24">
        <f t="shared" si="6"/>
        <v>47</v>
      </c>
      <c r="R20" s="24">
        <f t="shared" si="6"/>
        <v>37</v>
      </c>
      <c r="S20" s="24">
        <f t="shared" si="6"/>
        <v>10</v>
      </c>
      <c r="T20" s="24">
        <f t="shared" si="6"/>
        <v>122</v>
      </c>
      <c r="U20" s="24">
        <f t="shared" si="6"/>
        <v>20</v>
      </c>
      <c r="V20" s="24">
        <f t="shared" si="6"/>
        <v>102</v>
      </c>
      <c r="W20" s="24">
        <f t="shared" si="6"/>
        <v>144</v>
      </c>
      <c r="X20" s="24">
        <f t="shared" si="6"/>
        <v>8</v>
      </c>
      <c r="Y20" s="24">
        <f t="shared" si="6"/>
        <v>136</v>
      </c>
      <c r="Z20" s="24">
        <f t="shared" si="6"/>
        <v>65</v>
      </c>
      <c r="AA20" s="24">
        <f t="shared" si="6"/>
        <v>38</v>
      </c>
      <c r="AB20" s="24">
        <f t="shared" si="6"/>
        <v>27</v>
      </c>
      <c r="AC20" s="24">
        <f t="shared" si="6"/>
        <v>63</v>
      </c>
      <c r="AD20" s="24">
        <f t="shared" si="6"/>
        <v>43</v>
      </c>
      <c r="AE20" s="24">
        <f t="shared" si="6"/>
        <v>20</v>
      </c>
      <c r="AF20" s="24">
        <f t="shared" si="6"/>
        <v>40</v>
      </c>
      <c r="AG20" s="24">
        <f t="shared" si="6"/>
        <v>17</v>
      </c>
      <c r="AH20" s="24">
        <f t="shared" si="6"/>
        <v>23</v>
      </c>
      <c r="AI20" s="24">
        <f t="shared" si="6"/>
        <v>23</v>
      </c>
      <c r="AJ20" s="24">
        <f t="shared" si="6"/>
        <v>3</v>
      </c>
      <c r="AK20" s="24">
        <f t="shared" si="6"/>
        <v>20</v>
      </c>
      <c r="AL20" s="24">
        <f t="shared" si="6"/>
        <v>49</v>
      </c>
      <c r="AM20" s="24">
        <f t="shared" si="6"/>
        <v>5</v>
      </c>
      <c r="AN20" s="24">
        <f t="shared" si="6"/>
        <v>44</v>
      </c>
      <c r="AO20" s="24">
        <f t="shared" si="6"/>
        <v>28</v>
      </c>
      <c r="AP20" s="24">
        <f t="shared" si="6"/>
        <v>3</v>
      </c>
      <c r="AQ20" s="24">
        <f t="shared" si="6"/>
        <v>25</v>
      </c>
      <c r="AR20" s="24">
        <f t="shared" si="6"/>
        <v>68</v>
      </c>
      <c r="AS20" s="24">
        <f t="shared" si="6"/>
        <v>20</v>
      </c>
      <c r="AT20" s="24">
        <f t="shared" si="6"/>
        <v>48</v>
      </c>
      <c r="AU20" s="24">
        <f t="shared" si="6"/>
        <v>332</v>
      </c>
      <c r="AV20" s="24">
        <f t="shared" si="6"/>
        <v>126</v>
      </c>
      <c r="AW20" s="24">
        <f t="shared" si="6"/>
        <v>206</v>
      </c>
    </row>
    <row r="21" spans="1:49" ht="17.149999999999999" customHeight="1" x14ac:dyDescent="0.2">
      <c r="A21" s="28" t="s">
        <v>33</v>
      </c>
      <c r="B21" s="24">
        <f t="shared" si="6"/>
        <v>7982</v>
      </c>
      <c r="C21" s="24">
        <f t="shared" si="6"/>
        <v>4033</v>
      </c>
      <c r="D21" s="24">
        <f t="shared" si="6"/>
        <v>3949</v>
      </c>
      <c r="E21" s="24">
        <f t="shared" si="6"/>
        <v>5476</v>
      </c>
      <c r="F21" s="24">
        <f t="shared" si="6"/>
        <v>2735</v>
      </c>
      <c r="G21" s="24">
        <f t="shared" si="6"/>
        <v>2741</v>
      </c>
      <c r="H21" s="24">
        <f t="shared" si="6"/>
        <v>289</v>
      </c>
      <c r="I21" s="24">
        <f t="shared" si="6"/>
        <v>192</v>
      </c>
      <c r="J21" s="24">
        <f t="shared" si="6"/>
        <v>97</v>
      </c>
      <c r="K21" s="27">
        <f t="shared" si="6"/>
        <v>674</v>
      </c>
      <c r="L21" s="24">
        <f t="shared" si="6"/>
        <v>534</v>
      </c>
      <c r="M21" s="24">
        <f t="shared" si="6"/>
        <v>140</v>
      </c>
      <c r="N21" s="24">
        <f t="shared" si="6"/>
        <v>519</v>
      </c>
      <c r="O21" s="24">
        <f t="shared" si="6"/>
        <v>219</v>
      </c>
      <c r="P21" s="24">
        <f t="shared" si="6"/>
        <v>300</v>
      </c>
      <c r="Q21" s="24">
        <f t="shared" si="6"/>
        <v>56</v>
      </c>
      <c r="R21" s="24">
        <f t="shared" si="6"/>
        <v>51</v>
      </c>
      <c r="S21" s="24">
        <f t="shared" si="6"/>
        <v>5</v>
      </c>
      <c r="T21" s="24">
        <f t="shared" si="6"/>
        <v>149</v>
      </c>
      <c r="U21" s="24">
        <f t="shared" si="6"/>
        <v>31</v>
      </c>
      <c r="V21" s="24">
        <f t="shared" si="6"/>
        <v>118</v>
      </c>
      <c r="W21" s="24">
        <f t="shared" si="6"/>
        <v>126</v>
      </c>
      <c r="X21" s="24">
        <f t="shared" si="6"/>
        <v>9</v>
      </c>
      <c r="Y21" s="24">
        <f t="shared" si="6"/>
        <v>117</v>
      </c>
      <c r="Z21" s="24">
        <f t="shared" si="6"/>
        <v>65</v>
      </c>
      <c r="AA21" s="24">
        <f t="shared" si="6"/>
        <v>44</v>
      </c>
      <c r="AB21" s="24">
        <f t="shared" si="6"/>
        <v>21</v>
      </c>
      <c r="AC21" s="24">
        <f t="shared" si="6"/>
        <v>62</v>
      </c>
      <c r="AD21" s="24">
        <f t="shared" si="6"/>
        <v>46</v>
      </c>
      <c r="AE21" s="24">
        <f t="shared" si="6"/>
        <v>16</v>
      </c>
      <c r="AF21" s="24">
        <f t="shared" si="6"/>
        <v>39</v>
      </c>
      <c r="AG21" s="24">
        <f t="shared" si="6"/>
        <v>10</v>
      </c>
      <c r="AH21" s="24">
        <f t="shared" si="6"/>
        <v>29</v>
      </c>
      <c r="AI21" s="24">
        <f t="shared" si="6"/>
        <v>26</v>
      </c>
      <c r="AJ21" s="24">
        <f t="shared" si="6"/>
        <v>5</v>
      </c>
      <c r="AK21" s="24">
        <f t="shared" si="6"/>
        <v>21</v>
      </c>
      <c r="AL21" s="24">
        <f t="shared" si="6"/>
        <v>48</v>
      </c>
      <c r="AM21" s="24">
        <f t="shared" si="6"/>
        <v>2</v>
      </c>
      <c r="AN21" s="24">
        <f t="shared" si="6"/>
        <v>46</v>
      </c>
      <c r="AO21" s="24">
        <f t="shared" si="6"/>
        <v>30</v>
      </c>
      <c r="AP21" s="24">
        <f t="shared" si="6"/>
        <v>4</v>
      </c>
      <c r="AQ21" s="24">
        <f t="shared" si="6"/>
        <v>26</v>
      </c>
      <c r="AR21" s="24">
        <f t="shared" si="6"/>
        <v>70</v>
      </c>
      <c r="AS21" s="24">
        <f t="shared" si="6"/>
        <v>31</v>
      </c>
      <c r="AT21" s="24">
        <f t="shared" si="6"/>
        <v>39</v>
      </c>
      <c r="AU21" s="24">
        <f t="shared" si="6"/>
        <v>353</v>
      </c>
      <c r="AV21" s="24">
        <f t="shared" si="6"/>
        <v>120</v>
      </c>
      <c r="AW21" s="24">
        <f t="shared" si="6"/>
        <v>233</v>
      </c>
    </row>
    <row r="22" spans="1:49" ht="17.149999999999999" customHeight="1" x14ac:dyDescent="0.2">
      <c r="A22" s="25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</row>
    <row r="23" spans="1:49" ht="17.149999999999999" customHeight="1" x14ac:dyDescent="0.2">
      <c r="A23" s="26" t="s">
        <v>34</v>
      </c>
      <c r="B23" s="24">
        <f>SUM(C23:D23)</f>
        <v>17688</v>
      </c>
      <c r="C23" s="24">
        <f>SUM(F23,I23,L23,O23,R23,U23,X23,AA23,AD23,AM23,AJ23,AG23,AP23,AS23,AV23)</f>
        <v>8499</v>
      </c>
      <c r="D23" s="24">
        <f t="shared" ref="C23:D26" si="7">SUM(G23,J23,M23,P23,S23,V23,Y23,AB23,AE23,AN23,AK23,AH23,AQ23,AT23,AW23)</f>
        <v>9189</v>
      </c>
      <c r="E23" s="24">
        <f>IF(SUM(F23:G23)=0,"-",SUM(F23:G23))</f>
        <v>11007</v>
      </c>
      <c r="F23" s="29">
        <f>IF(SUM(F24:F26)=0,"-",SUM(F24:F26))</f>
        <v>5006</v>
      </c>
      <c r="G23" s="29">
        <f>IF(SUM(G24:G26)=0,"-",SUM(G24:G26))</f>
        <v>6001</v>
      </c>
      <c r="H23" s="24">
        <f>IF(SUM(I23:J23)=0,"-",SUM(I23:J23))</f>
        <v>864</v>
      </c>
      <c r="I23" s="29">
        <f>IF(SUM(I24:I26)=0,"-",SUM(I24:I26))</f>
        <v>577</v>
      </c>
      <c r="J23" s="29">
        <f>IF(SUM(J24:J26)=0,"-",SUM(J24:J26))</f>
        <v>287</v>
      </c>
      <c r="K23" s="24">
        <f>IF(SUM(L23:M23)=0,"-",SUM(L23:M23))</f>
        <v>1973</v>
      </c>
      <c r="L23" s="29">
        <f>IF(SUM(L24:L26)=0,"-",SUM(L24:L26))</f>
        <v>1548</v>
      </c>
      <c r="M23" s="29">
        <f>IF(SUM(M24:M26)=0,"-",SUM(M24:M26))</f>
        <v>425</v>
      </c>
      <c r="N23" s="24">
        <f>IF(SUM(O23:P23)=0,"-",SUM(O23:P23))</f>
        <v>1198</v>
      </c>
      <c r="O23" s="29">
        <f>IF(SUM(O24:O26)=0,"-",SUM(O24:O26))</f>
        <v>436</v>
      </c>
      <c r="P23" s="29">
        <f>IF(SUM(P24:P26)=0,"-",SUM(P24:P26))</f>
        <v>762</v>
      </c>
      <c r="Q23" s="24">
        <f>IF(SUM(R23:S23)=0,"-",SUM(R23:S23))</f>
        <v>154</v>
      </c>
      <c r="R23" s="29">
        <f>IF(SUM(R24:R26)=0,"-",SUM(R24:R26))</f>
        <v>132</v>
      </c>
      <c r="S23" s="29">
        <f>IF(SUM(S24:S26)=0,"-",SUM(S24:S26))</f>
        <v>22</v>
      </c>
      <c r="T23" s="24">
        <f>IF(SUM(U23:V23)=0,"-",SUM(U23:V23))</f>
        <v>262</v>
      </c>
      <c r="U23" s="29">
        <f>IF(SUM(U24:U26)=0,"-",SUM(U24:U26))</f>
        <v>14</v>
      </c>
      <c r="V23" s="29">
        <f>IF(SUM(V24:V26)=0,"-",SUM(V24:V26))</f>
        <v>248</v>
      </c>
      <c r="W23" s="24">
        <f>IF(SUM(X23:Y23)=0,"-",SUM(X23:Y23))</f>
        <v>200</v>
      </c>
      <c r="X23" s="29">
        <f>IF(SUM(X24:X26)=0,"-",SUM(X24:X26))</f>
        <v>10</v>
      </c>
      <c r="Y23" s="29">
        <f>IF(SUM(Y24:Y26)=0,"-",SUM(Y24:Y26))</f>
        <v>190</v>
      </c>
      <c r="Z23" s="24">
        <f t="shared" ref="Z23:AB26" si="8">Z28</f>
        <v>196</v>
      </c>
      <c r="AA23" s="24">
        <f t="shared" si="8"/>
        <v>119</v>
      </c>
      <c r="AB23" s="24">
        <f t="shared" si="8"/>
        <v>77</v>
      </c>
      <c r="AC23" s="24">
        <f>IF(SUM(AD23:AE23)=0,"-",SUM(AD23:AE23))</f>
        <v>185</v>
      </c>
      <c r="AD23" s="24">
        <f>IF(SUM(AD24:AD26)=0,"-",SUM(AD24:AD26))</f>
        <v>129</v>
      </c>
      <c r="AE23" s="24">
        <f>IF(SUM(AE24:AE26)=0,"-",SUM(AE24:AE26))</f>
        <v>56</v>
      </c>
      <c r="AF23" s="24">
        <f t="shared" ref="AF23:AK26" si="9">AF28</f>
        <v>112</v>
      </c>
      <c r="AG23" s="24">
        <f t="shared" si="9"/>
        <v>37</v>
      </c>
      <c r="AH23" s="24">
        <f t="shared" si="9"/>
        <v>75</v>
      </c>
      <c r="AI23" s="24">
        <f t="shared" si="9"/>
        <v>74</v>
      </c>
      <c r="AJ23" s="24">
        <f t="shared" si="9"/>
        <v>10</v>
      </c>
      <c r="AK23" s="24">
        <f t="shared" si="9"/>
        <v>64</v>
      </c>
      <c r="AL23" s="24">
        <f t="shared" ref="AL23:AN26" si="10">SUM(AL28,AL33)</f>
        <v>140</v>
      </c>
      <c r="AM23" s="24">
        <f t="shared" si="10"/>
        <v>14</v>
      </c>
      <c r="AN23" s="24">
        <f t="shared" si="10"/>
        <v>126</v>
      </c>
      <c r="AO23" s="24">
        <f>IF(SUM(AP23:AQ23)=0,"-",SUM(AP23:AQ23))</f>
        <v>89</v>
      </c>
      <c r="AP23" s="29">
        <f>IF(SUM(AP24:AP26)=0,"-",SUM(AP24:AP26))</f>
        <v>15</v>
      </c>
      <c r="AQ23" s="24">
        <f>IF(SUM(AQ24:AQ26)=0,"-",SUM(AQ24:AQ26))</f>
        <v>74</v>
      </c>
      <c r="AR23" s="24">
        <f t="shared" ref="AR23:AT26" si="11">AR28</f>
        <v>209</v>
      </c>
      <c r="AS23" s="24">
        <f t="shared" si="11"/>
        <v>81</v>
      </c>
      <c r="AT23" s="24">
        <f t="shared" si="11"/>
        <v>128</v>
      </c>
      <c r="AU23" s="24">
        <f>IF(SUM(AV23:AW23)=0,"-",SUM(AV23:AW23))</f>
        <v>1025</v>
      </c>
      <c r="AV23" s="29">
        <f>IF(SUM(AV24:AV26)=0,"-",SUM(AV24:AV26))</f>
        <v>371</v>
      </c>
      <c r="AW23" s="29">
        <f>IF(SUM(AW24:AW26)=0,"-",SUM(AW24:AW26))</f>
        <v>654</v>
      </c>
    </row>
    <row r="24" spans="1:49" ht="17.149999999999999" customHeight="1" x14ac:dyDescent="0.2">
      <c r="A24" s="26" t="s">
        <v>31</v>
      </c>
      <c r="B24" s="24">
        <f>SUM(C24:D24)</f>
        <v>5879</v>
      </c>
      <c r="C24" s="24">
        <f t="shared" si="7"/>
        <v>2870</v>
      </c>
      <c r="D24" s="24">
        <f t="shared" si="7"/>
        <v>3009</v>
      </c>
      <c r="E24" s="21">
        <v>3655</v>
      </c>
      <c r="F24" s="21">
        <v>1700</v>
      </c>
      <c r="G24" s="30">
        <f>E24-F24</f>
        <v>1955</v>
      </c>
      <c r="H24" s="21">
        <v>295</v>
      </c>
      <c r="I24" s="21">
        <v>198</v>
      </c>
      <c r="J24" s="30">
        <f>H24-I24</f>
        <v>97</v>
      </c>
      <c r="K24" s="21">
        <v>666</v>
      </c>
      <c r="L24" s="21">
        <v>520</v>
      </c>
      <c r="M24" s="30">
        <f>K24-L24</f>
        <v>146</v>
      </c>
      <c r="N24" s="21">
        <v>390</v>
      </c>
      <c r="O24" s="21">
        <v>140</v>
      </c>
      <c r="P24" s="30">
        <f>N24-O24</f>
        <v>250</v>
      </c>
      <c r="Q24" s="21">
        <v>51</v>
      </c>
      <c r="R24" s="21">
        <v>44</v>
      </c>
      <c r="S24" s="30">
        <f>Q24-R24</f>
        <v>7</v>
      </c>
      <c r="T24" s="21">
        <v>83</v>
      </c>
      <c r="U24" s="21">
        <v>5</v>
      </c>
      <c r="V24" s="30">
        <f>IF(U24="-",T24,T24-U24)</f>
        <v>78</v>
      </c>
      <c r="W24" s="21">
        <v>70</v>
      </c>
      <c r="X24" s="21">
        <v>4</v>
      </c>
      <c r="Y24" s="30">
        <f>W24-X24</f>
        <v>66</v>
      </c>
      <c r="Z24" s="24">
        <f t="shared" si="8"/>
        <v>66</v>
      </c>
      <c r="AA24" s="24">
        <f t="shared" si="8"/>
        <v>37</v>
      </c>
      <c r="AB24" s="24">
        <f t="shared" si="8"/>
        <v>29</v>
      </c>
      <c r="AC24" s="21">
        <v>60</v>
      </c>
      <c r="AD24" s="21">
        <v>40</v>
      </c>
      <c r="AE24" s="24">
        <f>AC24-AD24</f>
        <v>20</v>
      </c>
      <c r="AF24" s="24">
        <f t="shared" si="9"/>
        <v>33</v>
      </c>
      <c r="AG24" s="24">
        <f t="shared" si="9"/>
        <v>10</v>
      </c>
      <c r="AH24" s="24">
        <f t="shared" si="9"/>
        <v>23</v>
      </c>
      <c r="AI24" s="24">
        <f t="shared" si="9"/>
        <v>25</v>
      </c>
      <c r="AJ24" s="24">
        <f t="shared" si="9"/>
        <v>2</v>
      </c>
      <c r="AK24" s="24">
        <f t="shared" si="9"/>
        <v>23</v>
      </c>
      <c r="AL24" s="24">
        <f t="shared" si="10"/>
        <v>43</v>
      </c>
      <c r="AM24" s="24">
        <f t="shared" si="10"/>
        <v>7</v>
      </c>
      <c r="AN24" s="24">
        <f t="shared" si="10"/>
        <v>36</v>
      </c>
      <c r="AO24" s="21">
        <v>31</v>
      </c>
      <c r="AP24" s="21">
        <v>8</v>
      </c>
      <c r="AQ24" s="24">
        <f>AO24-AP24</f>
        <v>23</v>
      </c>
      <c r="AR24" s="24">
        <f t="shared" si="11"/>
        <v>71</v>
      </c>
      <c r="AS24" s="24">
        <f t="shared" si="11"/>
        <v>30</v>
      </c>
      <c r="AT24" s="24">
        <f t="shared" si="11"/>
        <v>41</v>
      </c>
      <c r="AU24" s="21">
        <v>340</v>
      </c>
      <c r="AV24" s="21">
        <v>125</v>
      </c>
      <c r="AW24" s="30">
        <f>AU24-AV24</f>
        <v>215</v>
      </c>
    </row>
    <row r="25" spans="1:49" ht="17.149999999999999" customHeight="1" x14ac:dyDescent="0.2">
      <c r="A25" s="28" t="s">
        <v>32</v>
      </c>
      <c r="B25" s="24">
        <f>SUM(C25:D25)</f>
        <v>5761</v>
      </c>
      <c r="C25" s="24">
        <f t="shared" si="7"/>
        <v>2738</v>
      </c>
      <c r="D25" s="24">
        <f t="shared" si="7"/>
        <v>3023</v>
      </c>
      <c r="E25" s="21">
        <v>3586</v>
      </c>
      <c r="F25" s="21">
        <v>1612</v>
      </c>
      <c r="G25" s="30">
        <f>E25-F25</f>
        <v>1974</v>
      </c>
      <c r="H25" s="21">
        <v>280</v>
      </c>
      <c r="I25" s="21">
        <v>187</v>
      </c>
      <c r="J25" s="30">
        <f>H25-I25</f>
        <v>93</v>
      </c>
      <c r="K25" s="21">
        <v>633</v>
      </c>
      <c r="L25" s="21">
        <v>494</v>
      </c>
      <c r="M25" s="30">
        <f>K25-L25</f>
        <v>139</v>
      </c>
      <c r="N25" s="21">
        <v>391</v>
      </c>
      <c r="O25" s="21">
        <v>144</v>
      </c>
      <c r="P25" s="30">
        <f>N25-O25</f>
        <v>247</v>
      </c>
      <c r="Q25" s="21">
        <v>47</v>
      </c>
      <c r="R25" s="21">
        <v>37</v>
      </c>
      <c r="S25" s="30">
        <f>Q25-R25</f>
        <v>10</v>
      </c>
      <c r="T25" s="21">
        <v>87</v>
      </c>
      <c r="U25" s="21">
        <v>6</v>
      </c>
      <c r="V25" s="30">
        <f t="shared" ref="V25" si="12">IF(U25="-",T25,T25-U25)</f>
        <v>81</v>
      </c>
      <c r="W25" s="21">
        <v>69</v>
      </c>
      <c r="X25" s="21">
        <v>3</v>
      </c>
      <c r="Y25" s="30">
        <f>W25-X25</f>
        <v>66</v>
      </c>
      <c r="Z25" s="24">
        <f t="shared" si="8"/>
        <v>65</v>
      </c>
      <c r="AA25" s="24">
        <f t="shared" si="8"/>
        <v>38</v>
      </c>
      <c r="AB25" s="24">
        <f t="shared" si="8"/>
        <v>27</v>
      </c>
      <c r="AC25" s="21">
        <v>63</v>
      </c>
      <c r="AD25" s="21">
        <v>43</v>
      </c>
      <c r="AE25" s="24">
        <f>AC25-AD25</f>
        <v>20</v>
      </c>
      <c r="AF25" s="24">
        <f t="shared" si="9"/>
        <v>40</v>
      </c>
      <c r="AG25" s="24">
        <f t="shared" si="9"/>
        <v>17</v>
      </c>
      <c r="AH25" s="24">
        <f t="shared" si="9"/>
        <v>23</v>
      </c>
      <c r="AI25" s="24">
        <f t="shared" si="9"/>
        <v>23</v>
      </c>
      <c r="AJ25" s="24">
        <f t="shared" si="9"/>
        <v>3</v>
      </c>
      <c r="AK25" s="24">
        <f t="shared" si="9"/>
        <v>20</v>
      </c>
      <c r="AL25" s="24">
        <f t="shared" si="10"/>
        <v>49</v>
      </c>
      <c r="AM25" s="24">
        <f t="shared" si="10"/>
        <v>5</v>
      </c>
      <c r="AN25" s="24">
        <f t="shared" si="10"/>
        <v>44</v>
      </c>
      <c r="AO25" s="21">
        <v>28</v>
      </c>
      <c r="AP25" s="21">
        <v>3</v>
      </c>
      <c r="AQ25" s="24">
        <f>AO25-AP25</f>
        <v>25</v>
      </c>
      <c r="AR25" s="24">
        <f t="shared" si="11"/>
        <v>68</v>
      </c>
      <c r="AS25" s="24">
        <f t="shared" si="11"/>
        <v>20</v>
      </c>
      <c r="AT25" s="24">
        <f t="shared" si="11"/>
        <v>48</v>
      </c>
      <c r="AU25" s="21">
        <v>332</v>
      </c>
      <c r="AV25" s="21">
        <v>126</v>
      </c>
      <c r="AW25" s="30">
        <f>AU25-AV25</f>
        <v>206</v>
      </c>
    </row>
    <row r="26" spans="1:49" ht="17.149999999999999" customHeight="1" x14ac:dyDescent="0.2">
      <c r="A26" s="28" t="s">
        <v>33</v>
      </c>
      <c r="B26" s="24">
        <f>SUM(C26:D26)</f>
        <v>6048</v>
      </c>
      <c r="C26" s="24">
        <f t="shared" si="7"/>
        <v>2891</v>
      </c>
      <c r="D26" s="24">
        <f t="shared" si="7"/>
        <v>3157</v>
      </c>
      <c r="E26" s="21">
        <v>3766</v>
      </c>
      <c r="F26" s="21">
        <v>1694</v>
      </c>
      <c r="G26" s="30">
        <f>E26-F26</f>
        <v>2072</v>
      </c>
      <c r="H26" s="21">
        <v>289</v>
      </c>
      <c r="I26" s="21">
        <v>192</v>
      </c>
      <c r="J26" s="30">
        <f>H26-I26</f>
        <v>97</v>
      </c>
      <c r="K26" s="21">
        <v>674</v>
      </c>
      <c r="L26" s="21">
        <v>534</v>
      </c>
      <c r="M26" s="30">
        <f>K26-L26</f>
        <v>140</v>
      </c>
      <c r="N26" s="21">
        <v>417</v>
      </c>
      <c r="O26" s="21">
        <v>152</v>
      </c>
      <c r="P26" s="30">
        <f>N26-O26</f>
        <v>265</v>
      </c>
      <c r="Q26" s="21">
        <v>56</v>
      </c>
      <c r="R26" s="21">
        <v>51</v>
      </c>
      <c r="S26" s="30">
        <f>Q26-R26</f>
        <v>5</v>
      </c>
      <c r="T26" s="21">
        <v>92</v>
      </c>
      <c r="U26" s="21">
        <v>3</v>
      </c>
      <c r="V26" s="30">
        <f>IF(U26="-",T26,T26-U26)</f>
        <v>89</v>
      </c>
      <c r="W26" s="21">
        <v>61</v>
      </c>
      <c r="X26" s="21">
        <v>3</v>
      </c>
      <c r="Y26" s="30">
        <f>W26-X26</f>
        <v>58</v>
      </c>
      <c r="Z26" s="24">
        <f t="shared" si="8"/>
        <v>65</v>
      </c>
      <c r="AA26" s="24">
        <f t="shared" si="8"/>
        <v>44</v>
      </c>
      <c r="AB26" s="24">
        <f>AB31</f>
        <v>21</v>
      </c>
      <c r="AC26" s="21">
        <v>62</v>
      </c>
      <c r="AD26" s="21">
        <v>46</v>
      </c>
      <c r="AE26" s="24">
        <f>AC26-AD26</f>
        <v>16</v>
      </c>
      <c r="AF26" s="24">
        <f t="shared" si="9"/>
        <v>39</v>
      </c>
      <c r="AG26" s="24">
        <f t="shared" si="9"/>
        <v>10</v>
      </c>
      <c r="AH26" s="24">
        <f t="shared" si="9"/>
        <v>29</v>
      </c>
      <c r="AI26" s="24">
        <f t="shared" si="9"/>
        <v>26</v>
      </c>
      <c r="AJ26" s="24">
        <f t="shared" si="9"/>
        <v>5</v>
      </c>
      <c r="AK26" s="24">
        <f t="shared" si="9"/>
        <v>21</v>
      </c>
      <c r="AL26" s="24">
        <f t="shared" si="10"/>
        <v>48</v>
      </c>
      <c r="AM26" s="24">
        <f t="shared" si="10"/>
        <v>2</v>
      </c>
      <c r="AN26" s="24">
        <f t="shared" si="10"/>
        <v>46</v>
      </c>
      <c r="AO26" s="21">
        <v>30</v>
      </c>
      <c r="AP26" s="21">
        <v>4</v>
      </c>
      <c r="AQ26" s="24">
        <f>AO26-AP26</f>
        <v>26</v>
      </c>
      <c r="AR26" s="24">
        <f t="shared" si="11"/>
        <v>70</v>
      </c>
      <c r="AS26" s="24">
        <f t="shared" si="11"/>
        <v>31</v>
      </c>
      <c r="AT26" s="24">
        <f t="shared" si="11"/>
        <v>39</v>
      </c>
      <c r="AU26" s="21">
        <v>353</v>
      </c>
      <c r="AV26" s="21">
        <v>120</v>
      </c>
      <c r="AW26" s="30">
        <f>AU26-AV26</f>
        <v>233</v>
      </c>
    </row>
    <row r="27" spans="1:49" ht="17.149999999999999" customHeight="1" x14ac:dyDescent="0.2">
      <c r="A27" s="25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</row>
    <row r="28" spans="1:49" ht="17.149999999999999" customHeight="1" x14ac:dyDescent="0.2">
      <c r="A28" s="26" t="s">
        <v>35</v>
      </c>
      <c r="B28" s="24">
        <f t="shared" ref="B28:G31" si="13">B23-B33</f>
        <v>16855</v>
      </c>
      <c r="C28" s="24">
        <f t="shared" si="13"/>
        <v>8215</v>
      </c>
      <c r="D28" s="24">
        <f t="shared" si="13"/>
        <v>8640</v>
      </c>
      <c r="E28" s="24">
        <f t="shared" si="13"/>
        <v>10249</v>
      </c>
      <c r="F28" s="24">
        <f t="shared" si="13"/>
        <v>4734</v>
      </c>
      <c r="G28" s="24">
        <f t="shared" si="13"/>
        <v>5515</v>
      </c>
      <c r="H28" s="24">
        <f t="shared" ref="H28:Y31" si="14">H23</f>
        <v>864</v>
      </c>
      <c r="I28" s="24">
        <f t="shared" si="14"/>
        <v>577</v>
      </c>
      <c r="J28" s="24">
        <f t="shared" si="14"/>
        <v>287</v>
      </c>
      <c r="K28" s="24">
        <f t="shared" si="14"/>
        <v>1973</v>
      </c>
      <c r="L28" s="24">
        <f t="shared" si="14"/>
        <v>1548</v>
      </c>
      <c r="M28" s="24">
        <f t="shared" si="14"/>
        <v>425</v>
      </c>
      <c r="N28" s="24">
        <f t="shared" si="14"/>
        <v>1198</v>
      </c>
      <c r="O28" s="24">
        <f t="shared" si="14"/>
        <v>436</v>
      </c>
      <c r="P28" s="24">
        <f t="shared" si="14"/>
        <v>762</v>
      </c>
      <c r="Q28" s="24">
        <f t="shared" si="14"/>
        <v>154</v>
      </c>
      <c r="R28" s="24">
        <f t="shared" si="14"/>
        <v>132</v>
      </c>
      <c r="S28" s="24">
        <f t="shared" si="14"/>
        <v>22</v>
      </c>
      <c r="T28" s="24">
        <f t="shared" si="14"/>
        <v>262</v>
      </c>
      <c r="U28" s="24">
        <f t="shared" si="14"/>
        <v>14</v>
      </c>
      <c r="V28" s="24">
        <f t="shared" si="14"/>
        <v>248</v>
      </c>
      <c r="W28" s="24">
        <f t="shared" si="14"/>
        <v>200</v>
      </c>
      <c r="X28" s="24">
        <f t="shared" si="14"/>
        <v>10</v>
      </c>
      <c r="Y28" s="24">
        <f t="shared" si="14"/>
        <v>190</v>
      </c>
      <c r="Z28" s="24">
        <f>IF(SUM(AA28:AB28)=0,"-",SUM(AA28:AB28))</f>
        <v>196</v>
      </c>
      <c r="AA28" s="29">
        <f>IF(SUM(AA29:AA31)=0,"-",SUM(AA29:AA31))</f>
        <v>119</v>
      </c>
      <c r="AB28" s="29">
        <f>IF(SUM(AB29:AB31)=0,"-",SUM(AB29:AB31))</f>
        <v>77</v>
      </c>
      <c r="AC28" s="24">
        <f t="shared" ref="AC28:AE31" si="15">AC23</f>
        <v>185</v>
      </c>
      <c r="AD28" s="29">
        <f t="shared" si="15"/>
        <v>129</v>
      </c>
      <c r="AE28" s="29">
        <f t="shared" si="15"/>
        <v>56</v>
      </c>
      <c r="AF28" s="24">
        <f>IF(SUM(AG28:AH28)=0,"-",SUM(AG28:AH28))</f>
        <v>112</v>
      </c>
      <c r="AG28" s="29">
        <f>IF(SUM(AG29:AG31)=0,"-",SUM(AG29:AG31))</f>
        <v>37</v>
      </c>
      <c r="AH28" s="29">
        <f>IF(SUM(AH29:AH31)=0,"-",SUM(AH29:AH31))</f>
        <v>75</v>
      </c>
      <c r="AI28" s="24">
        <f>IF(SUM(AJ28:AK28)=0,"-",SUM(AJ28:AK28))</f>
        <v>74</v>
      </c>
      <c r="AJ28" s="29">
        <f>IF(SUM(AJ29:AJ31)=0,"-",SUM(AJ29:AJ31))</f>
        <v>10</v>
      </c>
      <c r="AK28" s="29">
        <f>IF(SUM(AK29:AK31)=0,"-",SUM(AK29:AK31))</f>
        <v>64</v>
      </c>
      <c r="AL28" s="24">
        <f>IF(SUM(AM28:AN28)=0,"-",SUM(AM28:AN28))</f>
        <v>65</v>
      </c>
      <c r="AM28" s="29">
        <f>IF(SUM(AM29:AM31)=0,"-",SUM(AM29:AM31))</f>
        <v>2</v>
      </c>
      <c r="AN28" s="29">
        <f>IF(SUM(AN29:AN31)=0,"-",SUM(AN29:AN31))</f>
        <v>63</v>
      </c>
      <c r="AO28" s="24">
        <f t="shared" ref="AO28:AP31" si="16">AO23</f>
        <v>89</v>
      </c>
      <c r="AP28" s="24">
        <f t="shared" si="16"/>
        <v>15</v>
      </c>
      <c r="AQ28" s="24">
        <f>IF(SUM(AQ29:AQ31)=0,"-",SUM(AQ29:AQ31))</f>
        <v>74</v>
      </c>
      <c r="AR28" s="24">
        <f>IF(SUM(AS28:AT28)=0,"-",SUM(AS28:AT28))</f>
        <v>209</v>
      </c>
      <c r="AS28" s="29">
        <f>IF(SUM(AS29:AS31)=0,"-",SUM(AS29:AS31))</f>
        <v>81</v>
      </c>
      <c r="AT28" s="29">
        <f>IF(SUM(AT29:AT31)=0,"-",SUM(AT29:AT31))</f>
        <v>128</v>
      </c>
      <c r="AU28" s="24">
        <f t="shared" ref="AU28:AW31" si="17">AU23</f>
        <v>1025</v>
      </c>
      <c r="AV28" s="24">
        <f t="shared" si="17"/>
        <v>371</v>
      </c>
      <c r="AW28" s="24">
        <f t="shared" si="17"/>
        <v>654</v>
      </c>
    </row>
    <row r="29" spans="1:49" ht="17.149999999999999" customHeight="1" x14ac:dyDescent="0.2">
      <c r="A29" s="26" t="s">
        <v>31</v>
      </c>
      <c r="B29" s="24">
        <f t="shared" si="13"/>
        <v>5614</v>
      </c>
      <c r="C29" s="24">
        <f t="shared" si="13"/>
        <v>2780</v>
      </c>
      <c r="D29" s="24">
        <f t="shared" si="13"/>
        <v>2834</v>
      </c>
      <c r="E29" s="24">
        <f t="shared" si="13"/>
        <v>3413</v>
      </c>
      <c r="F29" s="24">
        <f t="shared" si="13"/>
        <v>1615</v>
      </c>
      <c r="G29" s="24">
        <f t="shared" si="13"/>
        <v>1798</v>
      </c>
      <c r="H29" s="24">
        <f t="shared" si="14"/>
        <v>295</v>
      </c>
      <c r="I29" s="24">
        <f t="shared" si="14"/>
        <v>198</v>
      </c>
      <c r="J29" s="24">
        <f t="shared" si="14"/>
        <v>97</v>
      </c>
      <c r="K29" s="24">
        <f t="shared" si="14"/>
        <v>666</v>
      </c>
      <c r="L29" s="24">
        <f t="shared" si="14"/>
        <v>520</v>
      </c>
      <c r="M29" s="24">
        <f t="shared" si="14"/>
        <v>146</v>
      </c>
      <c r="N29" s="24">
        <f t="shared" si="14"/>
        <v>390</v>
      </c>
      <c r="O29" s="24">
        <f t="shared" si="14"/>
        <v>140</v>
      </c>
      <c r="P29" s="24">
        <f t="shared" si="14"/>
        <v>250</v>
      </c>
      <c r="Q29" s="24">
        <f t="shared" si="14"/>
        <v>51</v>
      </c>
      <c r="R29" s="24">
        <f t="shared" si="14"/>
        <v>44</v>
      </c>
      <c r="S29" s="24">
        <f t="shared" si="14"/>
        <v>7</v>
      </c>
      <c r="T29" s="24">
        <f t="shared" si="14"/>
        <v>83</v>
      </c>
      <c r="U29" s="24">
        <f t="shared" si="14"/>
        <v>5</v>
      </c>
      <c r="V29" s="24">
        <f t="shared" si="14"/>
        <v>78</v>
      </c>
      <c r="W29" s="24">
        <f t="shared" si="14"/>
        <v>70</v>
      </c>
      <c r="X29" s="24">
        <f t="shared" si="14"/>
        <v>4</v>
      </c>
      <c r="Y29" s="24">
        <f t="shared" si="14"/>
        <v>66</v>
      </c>
      <c r="Z29" s="24">
        <f>IF(SUM(AA29:AB29)=0,"-",SUM(AA29:AB29))</f>
        <v>66</v>
      </c>
      <c r="AA29" s="21">
        <v>37</v>
      </c>
      <c r="AB29" s="21">
        <v>29</v>
      </c>
      <c r="AC29" s="24">
        <f t="shared" si="15"/>
        <v>60</v>
      </c>
      <c r="AD29" s="21">
        <f>AD24</f>
        <v>40</v>
      </c>
      <c r="AE29" s="21">
        <f t="shared" si="15"/>
        <v>20</v>
      </c>
      <c r="AF29" s="24">
        <f>IF(SUM(AG29:AH29)=0,"-",SUM(AG29:AH29))</f>
        <v>33</v>
      </c>
      <c r="AG29" s="21">
        <v>10</v>
      </c>
      <c r="AH29" s="21">
        <v>23</v>
      </c>
      <c r="AI29" s="24">
        <f>IF(SUM(AJ29:AK29)=0,"-",SUM(AJ29:AK29))</f>
        <v>25</v>
      </c>
      <c r="AJ29" s="21">
        <v>2</v>
      </c>
      <c r="AK29" s="21">
        <v>23</v>
      </c>
      <c r="AL29" s="24">
        <f>IF(SUM(AM29:AN29)=0,"-",SUM(AM29:AN29))</f>
        <v>20</v>
      </c>
      <c r="AM29" s="21">
        <v>2</v>
      </c>
      <c r="AN29" s="21">
        <v>18</v>
      </c>
      <c r="AO29" s="24">
        <f t="shared" si="16"/>
        <v>31</v>
      </c>
      <c r="AP29" s="24">
        <f t="shared" si="16"/>
        <v>8</v>
      </c>
      <c r="AQ29" s="24">
        <f>AO29-AP29</f>
        <v>23</v>
      </c>
      <c r="AR29" s="24">
        <f>IF(SUM(AS29:AT29)=0,"-",SUM(AS29:AT29))</f>
        <v>71</v>
      </c>
      <c r="AS29" s="21">
        <v>30</v>
      </c>
      <c r="AT29" s="21">
        <v>41</v>
      </c>
      <c r="AU29" s="24">
        <f t="shared" si="17"/>
        <v>340</v>
      </c>
      <c r="AV29" s="24">
        <f t="shared" si="17"/>
        <v>125</v>
      </c>
      <c r="AW29" s="24">
        <f t="shared" si="17"/>
        <v>215</v>
      </c>
    </row>
    <row r="30" spans="1:49" ht="17.149999999999999" customHeight="1" x14ac:dyDescent="0.2">
      <c r="A30" s="28" t="s">
        <v>32</v>
      </c>
      <c r="B30" s="24">
        <f t="shared" si="13"/>
        <v>5496</v>
      </c>
      <c r="C30" s="24">
        <f t="shared" si="13"/>
        <v>2650</v>
      </c>
      <c r="D30" s="24">
        <f t="shared" si="13"/>
        <v>2846</v>
      </c>
      <c r="E30" s="24">
        <f t="shared" si="13"/>
        <v>3348</v>
      </c>
      <c r="F30" s="24">
        <f t="shared" si="13"/>
        <v>1529</v>
      </c>
      <c r="G30" s="24">
        <f t="shared" si="13"/>
        <v>1819</v>
      </c>
      <c r="H30" s="24">
        <f t="shared" si="14"/>
        <v>280</v>
      </c>
      <c r="I30" s="24">
        <f t="shared" si="14"/>
        <v>187</v>
      </c>
      <c r="J30" s="24">
        <f t="shared" si="14"/>
        <v>93</v>
      </c>
      <c r="K30" s="24">
        <f t="shared" si="14"/>
        <v>633</v>
      </c>
      <c r="L30" s="24">
        <f t="shared" si="14"/>
        <v>494</v>
      </c>
      <c r="M30" s="24">
        <f t="shared" si="14"/>
        <v>139</v>
      </c>
      <c r="N30" s="24">
        <f t="shared" si="14"/>
        <v>391</v>
      </c>
      <c r="O30" s="24">
        <f t="shared" si="14"/>
        <v>144</v>
      </c>
      <c r="P30" s="24">
        <f t="shared" si="14"/>
        <v>247</v>
      </c>
      <c r="Q30" s="24">
        <f t="shared" si="14"/>
        <v>47</v>
      </c>
      <c r="R30" s="24">
        <f t="shared" si="14"/>
        <v>37</v>
      </c>
      <c r="S30" s="24">
        <f t="shared" si="14"/>
        <v>10</v>
      </c>
      <c r="T30" s="24">
        <f t="shared" si="14"/>
        <v>87</v>
      </c>
      <c r="U30" s="24">
        <f t="shared" si="14"/>
        <v>6</v>
      </c>
      <c r="V30" s="24">
        <f t="shared" si="14"/>
        <v>81</v>
      </c>
      <c r="W30" s="24">
        <f t="shared" si="14"/>
        <v>69</v>
      </c>
      <c r="X30" s="24">
        <f t="shared" si="14"/>
        <v>3</v>
      </c>
      <c r="Y30" s="24">
        <f t="shared" si="14"/>
        <v>66</v>
      </c>
      <c r="Z30" s="24">
        <f>IF(SUM(AA30:AB30)=0,"-",SUM(AA30:AB30))</f>
        <v>65</v>
      </c>
      <c r="AA30" s="21">
        <v>38</v>
      </c>
      <c r="AB30" s="21">
        <v>27</v>
      </c>
      <c r="AC30" s="24">
        <f t="shared" si="15"/>
        <v>63</v>
      </c>
      <c r="AD30" s="24">
        <f t="shared" si="15"/>
        <v>43</v>
      </c>
      <c r="AE30" s="24">
        <f t="shared" si="15"/>
        <v>20</v>
      </c>
      <c r="AF30" s="24">
        <f>IF(SUM(AG30:AH30)=0,"-",SUM(AG30:AH30))</f>
        <v>40</v>
      </c>
      <c r="AG30" s="21">
        <v>17</v>
      </c>
      <c r="AH30" s="21">
        <v>23</v>
      </c>
      <c r="AI30" s="24">
        <f>IF(SUM(AJ30:AK30)=0,"-",SUM(AJ30:AK30))</f>
        <v>23</v>
      </c>
      <c r="AJ30" s="21">
        <v>3</v>
      </c>
      <c r="AK30" s="21">
        <v>20</v>
      </c>
      <c r="AL30" s="24">
        <f>IF(SUM(AM30:AN30)=0,"-",SUM(AM30:AN30))</f>
        <v>22</v>
      </c>
      <c r="AM30" s="21" t="s">
        <v>36</v>
      </c>
      <c r="AN30" s="21">
        <v>22</v>
      </c>
      <c r="AO30" s="24">
        <f t="shared" si="16"/>
        <v>28</v>
      </c>
      <c r="AP30" s="24">
        <f t="shared" si="16"/>
        <v>3</v>
      </c>
      <c r="AQ30" s="24">
        <f>AO30-AP30</f>
        <v>25</v>
      </c>
      <c r="AR30" s="24">
        <f>IF(SUM(AS30:AT30)=0,"-",SUM(AS30:AT30))</f>
        <v>68</v>
      </c>
      <c r="AS30" s="21">
        <v>20</v>
      </c>
      <c r="AT30" s="21">
        <v>48</v>
      </c>
      <c r="AU30" s="24">
        <f t="shared" si="17"/>
        <v>332</v>
      </c>
      <c r="AV30" s="24">
        <f t="shared" si="17"/>
        <v>126</v>
      </c>
      <c r="AW30" s="24">
        <f t="shared" si="17"/>
        <v>206</v>
      </c>
    </row>
    <row r="31" spans="1:49" ht="17.149999999999999" customHeight="1" x14ac:dyDescent="0.2">
      <c r="A31" s="28" t="s">
        <v>33</v>
      </c>
      <c r="B31" s="24">
        <f t="shared" si="13"/>
        <v>5745</v>
      </c>
      <c r="C31" s="24">
        <f t="shared" si="13"/>
        <v>2785</v>
      </c>
      <c r="D31" s="24">
        <f t="shared" si="13"/>
        <v>2960</v>
      </c>
      <c r="E31" s="24">
        <f t="shared" si="13"/>
        <v>3488</v>
      </c>
      <c r="F31" s="24">
        <f t="shared" si="13"/>
        <v>1590</v>
      </c>
      <c r="G31" s="24">
        <f t="shared" si="13"/>
        <v>1898</v>
      </c>
      <c r="H31" s="24">
        <f t="shared" si="14"/>
        <v>289</v>
      </c>
      <c r="I31" s="24">
        <f t="shared" si="14"/>
        <v>192</v>
      </c>
      <c r="J31" s="24">
        <f t="shared" si="14"/>
        <v>97</v>
      </c>
      <c r="K31" s="24">
        <f t="shared" si="14"/>
        <v>674</v>
      </c>
      <c r="L31" s="24">
        <f t="shared" si="14"/>
        <v>534</v>
      </c>
      <c r="M31" s="24">
        <f t="shared" si="14"/>
        <v>140</v>
      </c>
      <c r="N31" s="24">
        <f t="shared" si="14"/>
        <v>417</v>
      </c>
      <c r="O31" s="24">
        <f t="shared" si="14"/>
        <v>152</v>
      </c>
      <c r="P31" s="24">
        <f t="shared" si="14"/>
        <v>265</v>
      </c>
      <c r="Q31" s="24">
        <f t="shared" si="14"/>
        <v>56</v>
      </c>
      <c r="R31" s="24">
        <f t="shared" si="14"/>
        <v>51</v>
      </c>
      <c r="S31" s="24">
        <f t="shared" si="14"/>
        <v>5</v>
      </c>
      <c r="T31" s="24">
        <f t="shared" si="14"/>
        <v>92</v>
      </c>
      <c r="U31" s="24">
        <f t="shared" si="14"/>
        <v>3</v>
      </c>
      <c r="V31" s="24">
        <f t="shared" si="14"/>
        <v>89</v>
      </c>
      <c r="W31" s="24">
        <f t="shared" si="14"/>
        <v>61</v>
      </c>
      <c r="X31" s="24">
        <f t="shared" si="14"/>
        <v>3</v>
      </c>
      <c r="Y31" s="24">
        <f t="shared" si="14"/>
        <v>58</v>
      </c>
      <c r="Z31" s="24">
        <f>IF(SUM(AA31:AB31)=0,"-",SUM(AA31:AB31))</f>
        <v>65</v>
      </c>
      <c r="AA31" s="21">
        <v>44</v>
      </c>
      <c r="AB31" s="21">
        <v>21</v>
      </c>
      <c r="AC31" s="24">
        <f t="shared" si="15"/>
        <v>62</v>
      </c>
      <c r="AD31" s="24">
        <f t="shared" si="15"/>
        <v>46</v>
      </c>
      <c r="AE31" s="24">
        <f t="shared" si="15"/>
        <v>16</v>
      </c>
      <c r="AF31" s="24">
        <f>IF(SUM(AG31:AH31)=0,"-",SUM(AG31:AH31))</f>
        <v>39</v>
      </c>
      <c r="AG31" s="21">
        <v>10</v>
      </c>
      <c r="AH31" s="21">
        <v>29</v>
      </c>
      <c r="AI31" s="24">
        <f>IF(SUM(AJ31:AK31)=0,"-",SUM(AJ31:AK31))</f>
        <v>26</v>
      </c>
      <c r="AJ31" s="21">
        <v>5</v>
      </c>
      <c r="AK31" s="21">
        <v>21</v>
      </c>
      <c r="AL31" s="24">
        <f>IF(SUM(AM31:AN31)=0,"-",SUM(AM31:AN31))</f>
        <v>23</v>
      </c>
      <c r="AM31" s="21" t="s">
        <v>36</v>
      </c>
      <c r="AN31" s="21">
        <v>23</v>
      </c>
      <c r="AO31" s="24">
        <f t="shared" si="16"/>
        <v>30</v>
      </c>
      <c r="AP31" s="24">
        <f t="shared" si="16"/>
        <v>4</v>
      </c>
      <c r="AQ31" s="24">
        <f>AO31-AP31</f>
        <v>26</v>
      </c>
      <c r="AR31" s="24">
        <f>IF(SUM(AS31:AT31)=0,"-",SUM(AS31:AT31))</f>
        <v>70</v>
      </c>
      <c r="AS31" s="21">
        <v>31</v>
      </c>
      <c r="AT31" s="21">
        <v>39</v>
      </c>
      <c r="AU31" s="24">
        <f t="shared" si="17"/>
        <v>353</v>
      </c>
      <c r="AV31" s="24">
        <f t="shared" si="17"/>
        <v>120</v>
      </c>
      <c r="AW31" s="24">
        <f t="shared" si="17"/>
        <v>233</v>
      </c>
    </row>
    <row r="32" spans="1:49" ht="17.149999999999999" customHeight="1" x14ac:dyDescent="0.2">
      <c r="A32" s="25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</row>
    <row r="33" spans="1:49" ht="17.149999999999999" customHeight="1" x14ac:dyDescent="0.2">
      <c r="A33" s="26" t="s">
        <v>28</v>
      </c>
      <c r="B33" s="24">
        <f>SUM(C33:D33)</f>
        <v>833</v>
      </c>
      <c r="C33" s="24">
        <f t="shared" ref="C33:D36" si="18">SUM(F33,AM33)</f>
        <v>284</v>
      </c>
      <c r="D33" s="24">
        <f t="shared" si="18"/>
        <v>549</v>
      </c>
      <c r="E33" s="24">
        <f>IF(SUM(F33:G33)=0,"-",SUM(F33:G33))</f>
        <v>758</v>
      </c>
      <c r="F33" s="29">
        <f>IF(SUM(F34:F36)=0,"-",SUM(F34:F36))</f>
        <v>272</v>
      </c>
      <c r="G33" s="29">
        <f>IF(SUM(G34:G36)=0,"-",SUM(G34:G36))</f>
        <v>486</v>
      </c>
      <c r="H33" s="24" t="s">
        <v>37</v>
      </c>
      <c r="I33" s="24" t="s">
        <v>37</v>
      </c>
      <c r="J33" s="24" t="s">
        <v>37</v>
      </c>
      <c r="K33" s="24" t="s">
        <v>37</v>
      </c>
      <c r="L33" s="24" t="s">
        <v>37</v>
      </c>
      <c r="M33" s="24" t="s">
        <v>37</v>
      </c>
      <c r="N33" s="24" t="s">
        <v>37</v>
      </c>
      <c r="O33" s="24" t="s">
        <v>37</v>
      </c>
      <c r="P33" s="24" t="s">
        <v>37</v>
      </c>
      <c r="Q33" s="24" t="s">
        <v>37</v>
      </c>
      <c r="R33" s="24" t="s">
        <v>37</v>
      </c>
      <c r="S33" s="24" t="s">
        <v>37</v>
      </c>
      <c r="T33" s="24" t="s">
        <v>37</v>
      </c>
      <c r="U33" s="24" t="s">
        <v>37</v>
      </c>
      <c r="V33" s="24" t="s">
        <v>37</v>
      </c>
      <c r="W33" s="24" t="s">
        <v>37</v>
      </c>
      <c r="X33" s="24" t="s">
        <v>37</v>
      </c>
      <c r="Y33" s="24" t="s">
        <v>37</v>
      </c>
      <c r="Z33" s="24" t="s">
        <v>37</v>
      </c>
      <c r="AA33" s="24" t="s">
        <v>37</v>
      </c>
      <c r="AB33" s="24" t="s">
        <v>37</v>
      </c>
      <c r="AC33" s="24" t="s">
        <v>37</v>
      </c>
      <c r="AD33" s="24" t="s">
        <v>37</v>
      </c>
      <c r="AE33" s="24" t="s">
        <v>37</v>
      </c>
      <c r="AF33" s="24" t="s">
        <v>37</v>
      </c>
      <c r="AG33" s="24" t="s">
        <v>37</v>
      </c>
      <c r="AH33" s="24" t="s">
        <v>37</v>
      </c>
      <c r="AI33" s="24" t="s">
        <v>37</v>
      </c>
      <c r="AJ33" s="24" t="s">
        <v>37</v>
      </c>
      <c r="AK33" s="24" t="s">
        <v>37</v>
      </c>
      <c r="AL33" s="24">
        <f>IF(SUM(AM33:AN33)=0,"-",SUM(AM33:AN33))</f>
        <v>75</v>
      </c>
      <c r="AM33" s="29">
        <f>IF(SUM(AM34:AM36)=0,"-",SUM(AM34:AM36))</f>
        <v>12</v>
      </c>
      <c r="AN33" s="29">
        <f>IF(SUM(AN34:AN36)=0,"-",SUM(AN34:AN36))</f>
        <v>63</v>
      </c>
      <c r="AO33" s="24" t="s">
        <v>37</v>
      </c>
      <c r="AP33" s="24" t="s">
        <v>37</v>
      </c>
      <c r="AQ33" s="24" t="s">
        <v>37</v>
      </c>
      <c r="AR33" s="24" t="s">
        <v>37</v>
      </c>
      <c r="AS33" s="24" t="s">
        <v>37</v>
      </c>
      <c r="AT33" s="24" t="s">
        <v>37</v>
      </c>
      <c r="AU33" s="24" t="s">
        <v>37</v>
      </c>
      <c r="AV33" s="24" t="s">
        <v>37</v>
      </c>
      <c r="AW33" s="24" t="s">
        <v>37</v>
      </c>
    </row>
    <row r="34" spans="1:49" ht="17.149999999999999" customHeight="1" x14ac:dyDescent="0.2">
      <c r="A34" s="26" t="s">
        <v>31</v>
      </c>
      <c r="B34" s="24">
        <f>SUM(C34:D34)</f>
        <v>265</v>
      </c>
      <c r="C34" s="24">
        <f t="shared" si="18"/>
        <v>90</v>
      </c>
      <c r="D34" s="24">
        <f t="shared" si="18"/>
        <v>175</v>
      </c>
      <c r="E34" s="24">
        <f>SUM(F34:G34)</f>
        <v>242</v>
      </c>
      <c r="F34" s="21">
        <v>85</v>
      </c>
      <c r="G34" s="21">
        <v>157</v>
      </c>
      <c r="H34" s="24" t="s">
        <v>37</v>
      </c>
      <c r="I34" s="24" t="s">
        <v>37</v>
      </c>
      <c r="J34" s="24" t="s">
        <v>37</v>
      </c>
      <c r="K34" s="24" t="s">
        <v>37</v>
      </c>
      <c r="L34" s="24" t="s">
        <v>37</v>
      </c>
      <c r="M34" s="24" t="s">
        <v>37</v>
      </c>
      <c r="N34" s="24" t="s">
        <v>37</v>
      </c>
      <c r="O34" s="24" t="s">
        <v>37</v>
      </c>
      <c r="P34" s="24" t="s">
        <v>37</v>
      </c>
      <c r="Q34" s="24" t="s">
        <v>37</v>
      </c>
      <c r="R34" s="24" t="s">
        <v>37</v>
      </c>
      <c r="S34" s="24" t="s">
        <v>37</v>
      </c>
      <c r="T34" s="24" t="s">
        <v>37</v>
      </c>
      <c r="U34" s="24" t="s">
        <v>37</v>
      </c>
      <c r="V34" s="24" t="s">
        <v>37</v>
      </c>
      <c r="W34" s="24" t="s">
        <v>37</v>
      </c>
      <c r="X34" s="24" t="s">
        <v>37</v>
      </c>
      <c r="Y34" s="24" t="s">
        <v>37</v>
      </c>
      <c r="Z34" s="24" t="s">
        <v>37</v>
      </c>
      <c r="AA34" s="24" t="s">
        <v>37</v>
      </c>
      <c r="AB34" s="24" t="s">
        <v>37</v>
      </c>
      <c r="AC34" s="24" t="s">
        <v>37</v>
      </c>
      <c r="AD34" s="24" t="s">
        <v>37</v>
      </c>
      <c r="AE34" s="24" t="s">
        <v>37</v>
      </c>
      <c r="AF34" s="24" t="s">
        <v>37</v>
      </c>
      <c r="AG34" s="24" t="s">
        <v>37</v>
      </c>
      <c r="AH34" s="24" t="s">
        <v>37</v>
      </c>
      <c r="AI34" s="24" t="s">
        <v>37</v>
      </c>
      <c r="AJ34" s="24" t="s">
        <v>37</v>
      </c>
      <c r="AK34" s="24" t="s">
        <v>37</v>
      </c>
      <c r="AL34" s="24">
        <f>IF(SUM(AM34:AN34)=0,"-",SUM(AM34:AN34))</f>
        <v>23</v>
      </c>
      <c r="AM34" s="21">
        <v>5</v>
      </c>
      <c r="AN34" s="21">
        <v>18</v>
      </c>
      <c r="AO34" s="24" t="s">
        <v>37</v>
      </c>
      <c r="AP34" s="24" t="s">
        <v>37</v>
      </c>
      <c r="AQ34" s="24" t="s">
        <v>37</v>
      </c>
      <c r="AR34" s="24" t="s">
        <v>37</v>
      </c>
      <c r="AS34" s="24" t="s">
        <v>37</v>
      </c>
      <c r="AT34" s="24" t="s">
        <v>37</v>
      </c>
      <c r="AU34" s="24" t="s">
        <v>37</v>
      </c>
      <c r="AV34" s="24" t="s">
        <v>37</v>
      </c>
      <c r="AW34" s="24" t="s">
        <v>37</v>
      </c>
    </row>
    <row r="35" spans="1:49" ht="17.149999999999999" customHeight="1" x14ac:dyDescent="0.2">
      <c r="A35" s="28" t="s">
        <v>32</v>
      </c>
      <c r="B35" s="24">
        <f>SUM(C35:D35)</f>
        <v>265</v>
      </c>
      <c r="C35" s="24">
        <f t="shared" si="18"/>
        <v>88</v>
      </c>
      <c r="D35" s="24">
        <f t="shared" si="18"/>
        <v>177</v>
      </c>
      <c r="E35" s="24">
        <f>SUM(F35:G35)</f>
        <v>238</v>
      </c>
      <c r="F35" s="21">
        <v>83</v>
      </c>
      <c r="G35" s="21">
        <v>155</v>
      </c>
      <c r="H35" s="24" t="s">
        <v>37</v>
      </c>
      <c r="I35" s="24" t="s">
        <v>37</v>
      </c>
      <c r="J35" s="24" t="s">
        <v>37</v>
      </c>
      <c r="K35" s="24" t="s">
        <v>37</v>
      </c>
      <c r="L35" s="24" t="s">
        <v>37</v>
      </c>
      <c r="M35" s="24" t="s">
        <v>37</v>
      </c>
      <c r="N35" s="24" t="s">
        <v>37</v>
      </c>
      <c r="O35" s="24" t="s">
        <v>37</v>
      </c>
      <c r="P35" s="24" t="s">
        <v>37</v>
      </c>
      <c r="Q35" s="24" t="s">
        <v>37</v>
      </c>
      <c r="R35" s="24" t="s">
        <v>37</v>
      </c>
      <c r="S35" s="24" t="s">
        <v>37</v>
      </c>
      <c r="T35" s="24" t="s">
        <v>37</v>
      </c>
      <c r="U35" s="24" t="s">
        <v>37</v>
      </c>
      <c r="V35" s="24" t="s">
        <v>37</v>
      </c>
      <c r="W35" s="24" t="s">
        <v>37</v>
      </c>
      <c r="X35" s="24" t="s">
        <v>37</v>
      </c>
      <c r="Y35" s="24" t="s">
        <v>37</v>
      </c>
      <c r="Z35" s="24" t="s">
        <v>37</v>
      </c>
      <c r="AA35" s="24" t="s">
        <v>37</v>
      </c>
      <c r="AB35" s="24" t="s">
        <v>37</v>
      </c>
      <c r="AC35" s="24" t="s">
        <v>37</v>
      </c>
      <c r="AD35" s="24" t="s">
        <v>37</v>
      </c>
      <c r="AE35" s="24" t="s">
        <v>37</v>
      </c>
      <c r="AF35" s="24" t="s">
        <v>37</v>
      </c>
      <c r="AG35" s="24" t="s">
        <v>37</v>
      </c>
      <c r="AH35" s="24" t="s">
        <v>37</v>
      </c>
      <c r="AI35" s="24" t="s">
        <v>37</v>
      </c>
      <c r="AJ35" s="24" t="s">
        <v>37</v>
      </c>
      <c r="AK35" s="24" t="s">
        <v>37</v>
      </c>
      <c r="AL35" s="24">
        <f>IF(SUM(AM35:AN35)=0,"-",SUM(AM35:AN35))</f>
        <v>27</v>
      </c>
      <c r="AM35" s="21">
        <v>5</v>
      </c>
      <c r="AN35" s="21">
        <v>22</v>
      </c>
      <c r="AO35" s="24" t="s">
        <v>37</v>
      </c>
      <c r="AP35" s="24" t="s">
        <v>37</v>
      </c>
      <c r="AQ35" s="24" t="s">
        <v>37</v>
      </c>
      <c r="AR35" s="24" t="s">
        <v>37</v>
      </c>
      <c r="AS35" s="24" t="s">
        <v>37</v>
      </c>
      <c r="AT35" s="24" t="s">
        <v>37</v>
      </c>
      <c r="AU35" s="24" t="s">
        <v>37</v>
      </c>
      <c r="AV35" s="24" t="s">
        <v>37</v>
      </c>
      <c r="AW35" s="24" t="s">
        <v>37</v>
      </c>
    </row>
    <row r="36" spans="1:49" ht="17.149999999999999" customHeight="1" x14ac:dyDescent="0.2">
      <c r="A36" s="28" t="s">
        <v>33</v>
      </c>
      <c r="B36" s="24">
        <f>SUM(C36:D36)</f>
        <v>303</v>
      </c>
      <c r="C36" s="24">
        <f t="shared" si="18"/>
        <v>106</v>
      </c>
      <c r="D36" s="24">
        <f t="shared" si="18"/>
        <v>197</v>
      </c>
      <c r="E36" s="24">
        <f>SUM(F36:G36)</f>
        <v>278</v>
      </c>
      <c r="F36" s="21">
        <v>104</v>
      </c>
      <c r="G36" s="21">
        <v>174</v>
      </c>
      <c r="H36" s="24" t="s">
        <v>37</v>
      </c>
      <c r="I36" s="24" t="s">
        <v>37</v>
      </c>
      <c r="J36" s="24" t="s">
        <v>37</v>
      </c>
      <c r="K36" s="24" t="s">
        <v>37</v>
      </c>
      <c r="L36" s="24" t="s">
        <v>37</v>
      </c>
      <c r="M36" s="24" t="s">
        <v>37</v>
      </c>
      <c r="N36" s="24" t="s">
        <v>37</v>
      </c>
      <c r="O36" s="24" t="s">
        <v>37</v>
      </c>
      <c r="P36" s="24" t="s">
        <v>37</v>
      </c>
      <c r="Q36" s="24" t="s">
        <v>37</v>
      </c>
      <c r="R36" s="24" t="s">
        <v>37</v>
      </c>
      <c r="S36" s="24" t="s">
        <v>37</v>
      </c>
      <c r="T36" s="24" t="s">
        <v>37</v>
      </c>
      <c r="U36" s="24" t="s">
        <v>37</v>
      </c>
      <c r="V36" s="24" t="s">
        <v>37</v>
      </c>
      <c r="W36" s="24" t="s">
        <v>37</v>
      </c>
      <c r="X36" s="24" t="s">
        <v>37</v>
      </c>
      <c r="Y36" s="24" t="s">
        <v>37</v>
      </c>
      <c r="Z36" s="24" t="s">
        <v>37</v>
      </c>
      <c r="AA36" s="24" t="s">
        <v>37</v>
      </c>
      <c r="AB36" s="24" t="s">
        <v>37</v>
      </c>
      <c r="AC36" s="24" t="s">
        <v>37</v>
      </c>
      <c r="AD36" s="24" t="s">
        <v>37</v>
      </c>
      <c r="AE36" s="24" t="s">
        <v>37</v>
      </c>
      <c r="AF36" s="24" t="s">
        <v>37</v>
      </c>
      <c r="AG36" s="24" t="s">
        <v>37</v>
      </c>
      <c r="AH36" s="24" t="s">
        <v>37</v>
      </c>
      <c r="AI36" s="24" t="s">
        <v>37</v>
      </c>
      <c r="AJ36" s="24" t="s">
        <v>37</v>
      </c>
      <c r="AK36" s="24" t="s">
        <v>37</v>
      </c>
      <c r="AL36" s="24">
        <f>IF(SUM(AM36:AN36)=0,"-",SUM(AM36:AN36))</f>
        <v>25</v>
      </c>
      <c r="AM36" s="21">
        <v>2</v>
      </c>
      <c r="AN36" s="21">
        <v>23</v>
      </c>
      <c r="AO36" s="24" t="s">
        <v>37</v>
      </c>
      <c r="AP36" s="24" t="s">
        <v>37</v>
      </c>
      <c r="AQ36" s="24" t="s">
        <v>37</v>
      </c>
      <c r="AR36" s="24" t="s">
        <v>37</v>
      </c>
      <c r="AS36" s="24" t="s">
        <v>37</v>
      </c>
      <c r="AT36" s="24" t="s">
        <v>37</v>
      </c>
      <c r="AU36" s="24" t="s">
        <v>37</v>
      </c>
      <c r="AV36" s="24" t="s">
        <v>37</v>
      </c>
      <c r="AW36" s="24" t="s">
        <v>37</v>
      </c>
    </row>
    <row r="37" spans="1:49" ht="17.149999999999999" customHeight="1" x14ac:dyDescent="0.2">
      <c r="A37" s="25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</row>
    <row r="38" spans="1:49" ht="17.149999999999999" customHeight="1" x14ac:dyDescent="0.2">
      <c r="A38" s="26" t="s">
        <v>29</v>
      </c>
      <c r="B38" s="24">
        <f>SUM(C38:D38)</f>
        <v>6028</v>
      </c>
      <c r="C38" s="24">
        <f t="shared" ref="C38:D41" si="19">SUM(F38,O38,U38,X38,AM38,AP38)</f>
        <v>3357</v>
      </c>
      <c r="D38" s="24">
        <f t="shared" si="19"/>
        <v>2671</v>
      </c>
      <c r="E38" s="30">
        <f>SUM(E39:E41)</f>
        <v>5428</v>
      </c>
      <c r="F38" s="29">
        <f>IF(SUM(F39:F41)=0,"-",SUM(F39:F41))</f>
        <v>3143</v>
      </c>
      <c r="G38" s="29">
        <f>IF(SUM(G39:G41)=0,"-",SUM(G39:G41))</f>
        <v>2285</v>
      </c>
      <c r="H38" s="24" t="s">
        <v>37</v>
      </c>
      <c r="I38" s="24" t="s">
        <v>37</v>
      </c>
      <c r="J38" s="24" t="s">
        <v>37</v>
      </c>
      <c r="K38" s="24" t="s">
        <v>37</v>
      </c>
      <c r="L38" s="24" t="s">
        <v>37</v>
      </c>
      <c r="M38" s="24" t="s">
        <v>37</v>
      </c>
      <c r="N38" s="30">
        <f>SUM(N39:N41)</f>
        <v>247</v>
      </c>
      <c r="O38" s="29">
        <f>IF(SUM(O39:O41)=0,"-",SUM(O39:O41))</f>
        <v>138</v>
      </c>
      <c r="P38" s="29">
        <f>IF(SUM(P39:P41)=0,"-",SUM(P39:P41))</f>
        <v>109</v>
      </c>
      <c r="Q38" s="24" t="s">
        <v>37</v>
      </c>
      <c r="R38" s="24" t="s">
        <v>37</v>
      </c>
      <c r="S38" s="24" t="s">
        <v>37</v>
      </c>
      <c r="T38" s="30">
        <f>SUM(T39:T41)</f>
        <v>138</v>
      </c>
      <c r="U38" s="29">
        <f>IF(SUM(U39:U41)=0,"-",SUM(U39:U41))</f>
        <v>57</v>
      </c>
      <c r="V38" s="29">
        <f>IF(SUM(V39:V41)=0,"-",SUM(V39:V41))</f>
        <v>81</v>
      </c>
      <c r="W38" s="30">
        <f>SUM(W39:W41)</f>
        <v>215</v>
      </c>
      <c r="X38" s="29">
        <f>IF(SUM(X39:X41)=0,"-",SUM(X39:X41))</f>
        <v>19</v>
      </c>
      <c r="Y38" s="29">
        <f>IF(SUM(Y39:Y41)=0,"-",SUM(Y39:Y41))</f>
        <v>196</v>
      </c>
      <c r="Z38" s="24" t="s">
        <v>37</v>
      </c>
      <c r="AA38" s="24" t="s">
        <v>37</v>
      </c>
      <c r="AB38" s="24" t="s">
        <v>37</v>
      </c>
      <c r="AC38" s="24" t="s">
        <v>37</v>
      </c>
      <c r="AD38" s="24" t="s">
        <v>37</v>
      </c>
      <c r="AE38" s="24" t="s">
        <v>37</v>
      </c>
      <c r="AF38" s="24" t="s">
        <v>37</v>
      </c>
      <c r="AG38" s="24" t="s">
        <v>37</v>
      </c>
      <c r="AH38" s="24" t="s">
        <v>37</v>
      </c>
      <c r="AI38" s="24" t="s">
        <v>37</v>
      </c>
      <c r="AJ38" s="24" t="s">
        <v>37</v>
      </c>
      <c r="AK38" s="24" t="s">
        <v>37</v>
      </c>
      <c r="AL38" s="24" t="str">
        <f>IF(SUM(AM38:AN38)=0,"-",SUM(AM38:AN38))</f>
        <v>-</v>
      </c>
      <c r="AM38" s="24" t="str">
        <f t="shared" ref="AM38:AS38" si="20">IF(SUM(AN38:AO38)=0,"-",SUM(AN38:AO38))</f>
        <v>-</v>
      </c>
      <c r="AN38" s="24" t="str">
        <f t="shared" si="20"/>
        <v>-</v>
      </c>
      <c r="AO38" s="24" t="str">
        <f t="shared" si="20"/>
        <v>-</v>
      </c>
      <c r="AP38" s="24" t="str">
        <f t="shared" si="20"/>
        <v>-</v>
      </c>
      <c r="AQ38" s="24" t="str">
        <f t="shared" si="20"/>
        <v>-</v>
      </c>
      <c r="AR38" s="24" t="str">
        <f t="shared" si="20"/>
        <v>-</v>
      </c>
      <c r="AS38" s="24" t="str">
        <f t="shared" si="20"/>
        <v>-</v>
      </c>
      <c r="AT38" s="24" t="s">
        <v>37</v>
      </c>
      <c r="AU38" s="24" t="s">
        <v>37</v>
      </c>
      <c r="AV38" s="24" t="s">
        <v>37</v>
      </c>
      <c r="AW38" s="24" t="s">
        <v>37</v>
      </c>
    </row>
    <row r="39" spans="1:49" ht="17.149999999999999" customHeight="1" x14ac:dyDescent="0.2">
      <c r="A39" s="26" t="s">
        <v>31</v>
      </c>
      <c r="B39" s="24">
        <f>SUM(C39:D39)</f>
        <v>2083</v>
      </c>
      <c r="C39" s="24">
        <f t="shared" si="19"/>
        <v>1129</v>
      </c>
      <c r="D39" s="24">
        <f t="shared" si="19"/>
        <v>954</v>
      </c>
      <c r="E39" s="21">
        <v>1889</v>
      </c>
      <c r="F39" s="21">
        <v>1071</v>
      </c>
      <c r="G39" s="30">
        <f>E39-F39</f>
        <v>818</v>
      </c>
      <c r="H39" s="24" t="s">
        <v>37</v>
      </c>
      <c r="I39" s="24" t="s">
        <v>37</v>
      </c>
      <c r="J39" s="24" t="s">
        <v>37</v>
      </c>
      <c r="K39" s="24" t="s">
        <v>37</v>
      </c>
      <c r="L39" s="24" t="s">
        <v>37</v>
      </c>
      <c r="M39" s="24" t="s">
        <v>37</v>
      </c>
      <c r="N39" s="21">
        <v>73</v>
      </c>
      <c r="O39" s="21">
        <v>35</v>
      </c>
      <c r="P39" s="30">
        <f>N39-O39</f>
        <v>38</v>
      </c>
      <c r="Q39" s="24" t="s">
        <v>37</v>
      </c>
      <c r="R39" s="24" t="s">
        <v>37</v>
      </c>
      <c r="S39" s="24" t="s">
        <v>37</v>
      </c>
      <c r="T39" s="21">
        <v>46</v>
      </c>
      <c r="U39" s="21">
        <v>15</v>
      </c>
      <c r="V39" s="30">
        <f>T39-U39</f>
        <v>31</v>
      </c>
      <c r="W39" s="21">
        <v>75</v>
      </c>
      <c r="X39" s="21">
        <v>8</v>
      </c>
      <c r="Y39" s="30">
        <f>W39-X39</f>
        <v>67</v>
      </c>
      <c r="Z39" s="24" t="s">
        <v>37</v>
      </c>
      <c r="AA39" s="24" t="s">
        <v>37</v>
      </c>
      <c r="AB39" s="24" t="s">
        <v>37</v>
      </c>
      <c r="AC39" s="24" t="s">
        <v>37</v>
      </c>
      <c r="AD39" s="24" t="s">
        <v>37</v>
      </c>
      <c r="AE39" s="24" t="s">
        <v>37</v>
      </c>
      <c r="AF39" s="24" t="s">
        <v>37</v>
      </c>
      <c r="AG39" s="24" t="s">
        <v>37</v>
      </c>
      <c r="AH39" s="24" t="s">
        <v>37</v>
      </c>
      <c r="AI39" s="24" t="s">
        <v>37</v>
      </c>
      <c r="AJ39" s="24" t="s">
        <v>37</v>
      </c>
      <c r="AK39" s="24" t="s">
        <v>37</v>
      </c>
      <c r="AL39" s="24" t="str">
        <f>IF(SUM(AM39:AN39)=0,"-",SUM(AM39:AN39))</f>
        <v>-</v>
      </c>
      <c r="AM39" s="21" t="s">
        <v>37</v>
      </c>
      <c r="AN39" s="21" t="s">
        <v>37</v>
      </c>
      <c r="AO39" s="24" t="s">
        <v>37</v>
      </c>
      <c r="AP39" s="24" t="s">
        <v>37</v>
      </c>
      <c r="AQ39" s="24" t="s">
        <v>37</v>
      </c>
      <c r="AR39" s="24" t="s">
        <v>37</v>
      </c>
      <c r="AS39" s="24" t="s">
        <v>37</v>
      </c>
      <c r="AT39" s="24" t="s">
        <v>37</v>
      </c>
      <c r="AU39" s="24" t="s">
        <v>37</v>
      </c>
      <c r="AV39" s="24" t="s">
        <v>37</v>
      </c>
      <c r="AW39" s="24" t="s">
        <v>37</v>
      </c>
    </row>
    <row r="40" spans="1:49" ht="17.149999999999999" customHeight="1" x14ac:dyDescent="0.2">
      <c r="A40" s="28" t="s">
        <v>32</v>
      </c>
      <c r="B40" s="24">
        <f>SUM(C40:D40)</f>
        <v>2011</v>
      </c>
      <c r="C40" s="24">
        <f t="shared" si="19"/>
        <v>1086</v>
      </c>
      <c r="D40" s="24">
        <f t="shared" si="19"/>
        <v>925</v>
      </c>
      <c r="E40" s="21">
        <v>1829</v>
      </c>
      <c r="F40" s="21">
        <v>1031</v>
      </c>
      <c r="G40" s="30">
        <f>E40-F40</f>
        <v>798</v>
      </c>
      <c r="H40" s="24" t="s">
        <v>37</v>
      </c>
      <c r="I40" s="24" t="s">
        <v>37</v>
      </c>
      <c r="J40" s="24" t="s">
        <v>37</v>
      </c>
      <c r="K40" s="24" t="s">
        <v>37</v>
      </c>
      <c r="L40" s="24" t="s">
        <v>37</v>
      </c>
      <c r="M40" s="24" t="s">
        <v>37</v>
      </c>
      <c r="N40" s="21">
        <v>72</v>
      </c>
      <c r="O40" s="21">
        <v>36</v>
      </c>
      <c r="P40" s="30">
        <f>N40-O40</f>
        <v>36</v>
      </c>
      <c r="Q40" s="24" t="s">
        <v>37</v>
      </c>
      <c r="R40" s="24" t="s">
        <v>37</v>
      </c>
      <c r="S40" s="24" t="s">
        <v>37</v>
      </c>
      <c r="T40" s="21">
        <v>35</v>
      </c>
      <c r="U40" s="21">
        <v>14</v>
      </c>
      <c r="V40" s="30">
        <f>T40-U40</f>
        <v>21</v>
      </c>
      <c r="W40" s="21">
        <v>75</v>
      </c>
      <c r="X40" s="21">
        <v>5</v>
      </c>
      <c r="Y40" s="30">
        <f>W40-X40</f>
        <v>70</v>
      </c>
      <c r="Z40" s="24" t="s">
        <v>37</v>
      </c>
      <c r="AA40" s="24" t="s">
        <v>37</v>
      </c>
      <c r="AB40" s="24" t="s">
        <v>37</v>
      </c>
      <c r="AC40" s="24" t="s">
        <v>37</v>
      </c>
      <c r="AD40" s="24" t="s">
        <v>37</v>
      </c>
      <c r="AE40" s="24" t="s">
        <v>37</v>
      </c>
      <c r="AF40" s="24" t="s">
        <v>37</v>
      </c>
      <c r="AG40" s="24" t="s">
        <v>37</v>
      </c>
      <c r="AH40" s="24" t="s">
        <v>37</v>
      </c>
      <c r="AI40" s="24" t="s">
        <v>37</v>
      </c>
      <c r="AJ40" s="24" t="s">
        <v>37</v>
      </c>
      <c r="AK40" s="24" t="s">
        <v>37</v>
      </c>
      <c r="AL40" s="24" t="str">
        <f>IF(SUM(AM40:AN40)=0,"-",SUM(AM40:AN40))</f>
        <v>-</v>
      </c>
      <c r="AM40" s="21" t="s">
        <v>37</v>
      </c>
      <c r="AN40" s="21" t="s">
        <v>37</v>
      </c>
      <c r="AO40" s="24" t="s">
        <v>37</v>
      </c>
      <c r="AP40" s="21" t="s">
        <v>37</v>
      </c>
      <c r="AQ40" s="21" t="s">
        <v>37</v>
      </c>
      <c r="AR40" s="24" t="s">
        <v>37</v>
      </c>
      <c r="AS40" s="24" t="s">
        <v>37</v>
      </c>
      <c r="AT40" s="24" t="s">
        <v>37</v>
      </c>
      <c r="AU40" s="24" t="s">
        <v>37</v>
      </c>
      <c r="AV40" s="24" t="s">
        <v>37</v>
      </c>
      <c r="AW40" s="24" t="s">
        <v>37</v>
      </c>
    </row>
    <row r="41" spans="1:49" ht="17.149999999999999" customHeight="1" x14ac:dyDescent="0.2">
      <c r="A41" s="28" t="s">
        <v>33</v>
      </c>
      <c r="B41" s="24">
        <f>SUM(C41:D41)</f>
        <v>1934</v>
      </c>
      <c r="C41" s="24">
        <f t="shared" si="19"/>
        <v>1142</v>
      </c>
      <c r="D41" s="24">
        <f t="shared" si="19"/>
        <v>792</v>
      </c>
      <c r="E41" s="21">
        <v>1710</v>
      </c>
      <c r="F41" s="21">
        <v>1041</v>
      </c>
      <c r="G41" s="30">
        <f>E41-F41</f>
        <v>669</v>
      </c>
      <c r="H41" s="24" t="s">
        <v>37</v>
      </c>
      <c r="I41" s="24" t="s">
        <v>37</v>
      </c>
      <c r="J41" s="24" t="s">
        <v>37</v>
      </c>
      <c r="K41" s="24" t="s">
        <v>37</v>
      </c>
      <c r="L41" s="24" t="s">
        <v>37</v>
      </c>
      <c r="M41" s="24" t="s">
        <v>37</v>
      </c>
      <c r="N41" s="21">
        <v>102</v>
      </c>
      <c r="O41" s="21">
        <v>67</v>
      </c>
      <c r="P41" s="30">
        <f>N41-O41</f>
        <v>35</v>
      </c>
      <c r="Q41" s="24" t="s">
        <v>37</v>
      </c>
      <c r="R41" s="24" t="s">
        <v>37</v>
      </c>
      <c r="S41" s="24" t="s">
        <v>37</v>
      </c>
      <c r="T41" s="21">
        <v>57</v>
      </c>
      <c r="U41" s="21">
        <v>28</v>
      </c>
      <c r="V41" s="30">
        <f>T41-U41</f>
        <v>29</v>
      </c>
      <c r="W41" s="21">
        <v>65</v>
      </c>
      <c r="X41" s="21">
        <v>6</v>
      </c>
      <c r="Y41" s="30">
        <f>W41-X41</f>
        <v>59</v>
      </c>
      <c r="Z41" s="24" t="s">
        <v>37</v>
      </c>
      <c r="AA41" s="24" t="s">
        <v>37</v>
      </c>
      <c r="AB41" s="24" t="s">
        <v>37</v>
      </c>
      <c r="AC41" s="24" t="s">
        <v>37</v>
      </c>
      <c r="AD41" s="24" t="s">
        <v>37</v>
      </c>
      <c r="AE41" s="24" t="s">
        <v>37</v>
      </c>
      <c r="AF41" s="24" t="s">
        <v>37</v>
      </c>
      <c r="AG41" s="24" t="s">
        <v>37</v>
      </c>
      <c r="AH41" s="24" t="s">
        <v>37</v>
      </c>
      <c r="AI41" s="24" t="s">
        <v>37</v>
      </c>
      <c r="AJ41" s="24" t="s">
        <v>37</v>
      </c>
      <c r="AK41" s="24" t="s">
        <v>37</v>
      </c>
      <c r="AL41" s="24" t="str">
        <f>IF(SUM(AM41:AN41)=0,"-",SUM(AM41:AN41))</f>
        <v>-</v>
      </c>
      <c r="AM41" s="21" t="s">
        <v>37</v>
      </c>
      <c r="AN41" s="21" t="s">
        <v>37</v>
      </c>
      <c r="AO41" s="24" t="s">
        <v>37</v>
      </c>
      <c r="AP41" s="24" t="s">
        <v>37</v>
      </c>
      <c r="AQ41" s="24" t="s">
        <v>37</v>
      </c>
      <c r="AR41" s="24" t="s">
        <v>37</v>
      </c>
      <c r="AS41" s="24" t="s">
        <v>37</v>
      </c>
      <c r="AT41" s="24" t="s">
        <v>37</v>
      </c>
      <c r="AU41" s="24" t="s">
        <v>37</v>
      </c>
      <c r="AV41" s="24" t="s">
        <v>37</v>
      </c>
      <c r="AW41" s="24" t="s">
        <v>37</v>
      </c>
    </row>
    <row r="42" spans="1:49" ht="17.149999999999999" customHeight="1" x14ac:dyDescent="0.2">
      <c r="A42" s="2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</row>
    <row r="43" spans="1:49" ht="17.149999999999999" customHeight="1" x14ac:dyDescent="0.2">
      <c r="A43" s="31" t="s">
        <v>38</v>
      </c>
      <c r="B43" s="24">
        <f>SUM(C43:D43)</f>
        <v>267</v>
      </c>
      <c r="C43" s="24">
        <f t="shared" ref="C43:D47" si="21">SUM(F43,L43,O43)</f>
        <v>142</v>
      </c>
      <c r="D43" s="24">
        <f t="shared" si="21"/>
        <v>125</v>
      </c>
      <c r="E43" s="30">
        <f>SUM(E44:E47)</f>
        <v>174</v>
      </c>
      <c r="F43" s="30">
        <f>SUM(F44:F47)</f>
        <v>75</v>
      </c>
      <c r="G43" s="30">
        <f>E43-F43</f>
        <v>99</v>
      </c>
      <c r="H43" s="24" t="s">
        <v>37</v>
      </c>
      <c r="I43" s="24" t="s">
        <v>37</v>
      </c>
      <c r="J43" s="24" t="s">
        <v>37</v>
      </c>
      <c r="K43" s="30">
        <f>SUM(K44:K47)</f>
        <v>73</v>
      </c>
      <c r="L43" s="30">
        <f>SUM(L44:L47)</f>
        <v>55</v>
      </c>
      <c r="M43" s="30">
        <f>K43-L43</f>
        <v>18</v>
      </c>
      <c r="N43" s="30">
        <f>SUM(N44:N47)</f>
        <v>20</v>
      </c>
      <c r="O43" s="30">
        <f>SUM(O44:O47)</f>
        <v>12</v>
      </c>
      <c r="P43" s="30">
        <f>N43-O43</f>
        <v>8</v>
      </c>
      <c r="Q43" s="24" t="s">
        <v>37</v>
      </c>
      <c r="R43" s="24" t="s">
        <v>37</v>
      </c>
      <c r="S43" s="24" t="s">
        <v>37</v>
      </c>
      <c r="T43" s="24" t="s">
        <v>37</v>
      </c>
      <c r="U43" s="24" t="s">
        <v>37</v>
      </c>
      <c r="V43" s="24" t="s">
        <v>37</v>
      </c>
      <c r="W43" s="24" t="s">
        <v>37</v>
      </c>
      <c r="X43" s="24" t="s">
        <v>37</v>
      </c>
      <c r="Y43" s="24" t="s">
        <v>37</v>
      </c>
      <c r="Z43" s="24" t="s">
        <v>37</v>
      </c>
      <c r="AA43" s="24" t="s">
        <v>37</v>
      </c>
      <c r="AB43" s="24" t="s">
        <v>37</v>
      </c>
      <c r="AC43" s="24" t="s">
        <v>37</v>
      </c>
      <c r="AD43" s="24" t="s">
        <v>37</v>
      </c>
      <c r="AE43" s="24" t="s">
        <v>37</v>
      </c>
      <c r="AF43" s="24" t="s">
        <v>37</v>
      </c>
      <c r="AG43" s="24" t="s">
        <v>37</v>
      </c>
      <c r="AH43" s="24" t="s">
        <v>37</v>
      </c>
      <c r="AI43" s="24" t="s">
        <v>37</v>
      </c>
      <c r="AJ43" s="24" t="s">
        <v>37</v>
      </c>
      <c r="AK43" s="24" t="s">
        <v>37</v>
      </c>
      <c r="AL43" s="24" t="s">
        <v>37</v>
      </c>
      <c r="AM43" s="24" t="s">
        <v>37</v>
      </c>
      <c r="AN43" s="24" t="s">
        <v>37</v>
      </c>
      <c r="AO43" s="24" t="s">
        <v>37</v>
      </c>
      <c r="AP43" s="24" t="s">
        <v>37</v>
      </c>
      <c r="AQ43" s="24" t="s">
        <v>37</v>
      </c>
      <c r="AR43" s="24" t="s">
        <v>37</v>
      </c>
      <c r="AS43" s="24" t="s">
        <v>37</v>
      </c>
      <c r="AT43" s="24" t="s">
        <v>37</v>
      </c>
      <c r="AU43" s="24" t="s">
        <v>37</v>
      </c>
      <c r="AV43" s="24" t="s">
        <v>37</v>
      </c>
      <c r="AW43" s="24" t="s">
        <v>37</v>
      </c>
    </row>
    <row r="44" spans="1:49" ht="17.149999999999999" customHeight="1" x14ac:dyDescent="0.2">
      <c r="A44" s="26" t="s">
        <v>31</v>
      </c>
      <c r="B44" s="24">
        <f>SUM(C44:D44)</f>
        <v>72</v>
      </c>
      <c r="C44" s="24">
        <f t="shared" si="21"/>
        <v>42</v>
      </c>
      <c r="D44" s="24">
        <f t="shared" si="21"/>
        <v>30</v>
      </c>
      <c r="E44" s="21">
        <v>42</v>
      </c>
      <c r="F44" s="21">
        <v>20</v>
      </c>
      <c r="G44" s="30">
        <f>E44-F44</f>
        <v>22</v>
      </c>
      <c r="H44" s="24" t="s">
        <v>37</v>
      </c>
      <c r="I44" s="24" t="s">
        <v>37</v>
      </c>
      <c r="J44" s="24" t="s">
        <v>37</v>
      </c>
      <c r="K44" s="21">
        <v>25</v>
      </c>
      <c r="L44" s="21">
        <v>19</v>
      </c>
      <c r="M44" s="30">
        <f>K44-L44</f>
        <v>6</v>
      </c>
      <c r="N44" s="21">
        <v>5</v>
      </c>
      <c r="O44" s="21">
        <v>3</v>
      </c>
      <c r="P44" s="30">
        <f>N44-O44</f>
        <v>2</v>
      </c>
      <c r="Q44" s="24" t="s">
        <v>37</v>
      </c>
      <c r="R44" s="24" t="s">
        <v>37</v>
      </c>
      <c r="S44" s="24" t="s">
        <v>37</v>
      </c>
      <c r="T44" s="24" t="s">
        <v>37</v>
      </c>
      <c r="U44" s="24" t="s">
        <v>37</v>
      </c>
      <c r="V44" s="24" t="s">
        <v>37</v>
      </c>
      <c r="W44" s="24" t="s">
        <v>37</v>
      </c>
      <c r="X44" s="24" t="s">
        <v>37</v>
      </c>
      <c r="Y44" s="24" t="s">
        <v>37</v>
      </c>
      <c r="Z44" s="24" t="s">
        <v>37</v>
      </c>
      <c r="AA44" s="24" t="s">
        <v>37</v>
      </c>
      <c r="AB44" s="24" t="s">
        <v>37</v>
      </c>
      <c r="AC44" s="24" t="s">
        <v>37</v>
      </c>
      <c r="AD44" s="24" t="s">
        <v>37</v>
      </c>
      <c r="AE44" s="24" t="s">
        <v>37</v>
      </c>
      <c r="AF44" s="24" t="s">
        <v>37</v>
      </c>
      <c r="AG44" s="24" t="s">
        <v>37</v>
      </c>
      <c r="AH44" s="24" t="s">
        <v>37</v>
      </c>
      <c r="AI44" s="24" t="s">
        <v>37</v>
      </c>
      <c r="AJ44" s="24" t="s">
        <v>37</v>
      </c>
      <c r="AK44" s="24" t="s">
        <v>37</v>
      </c>
      <c r="AL44" s="24" t="s">
        <v>37</v>
      </c>
      <c r="AM44" s="24" t="s">
        <v>37</v>
      </c>
      <c r="AN44" s="24" t="s">
        <v>37</v>
      </c>
      <c r="AO44" s="24" t="s">
        <v>37</v>
      </c>
      <c r="AP44" s="24" t="s">
        <v>37</v>
      </c>
      <c r="AQ44" s="24" t="s">
        <v>37</v>
      </c>
      <c r="AR44" s="24" t="s">
        <v>37</v>
      </c>
      <c r="AS44" s="24" t="s">
        <v>37</v>
      </c>
      <c r="AT44" s="24" t="s">
        <v>37</v>
      </c>
      <c r="AU44" s="24" t="s">
        <v>37</v>
      </c>
      <c r="AV44" s="24" t="s">
        <v>37</v>
      </c>
      <c r="AW44" s="24" t="s">
        <v>37</v>
      </c>
    </row>
    <row r="45" spans="1:49" ht="17.149999999999999" customHeight="1" x14ac:dyDescent="0.2">
      <c r="A45" s="28" t="s">
        <v>32</v>
      </c>
      <c r="B45" s="24">
        <f>SUM(C45:D45)</f>
        <v>53</v>
      </c>
      <c r="C45" s="24">
        <f t="shared" si="21"/>
        <v>26</v>
      </c>
      <c r="D45" s="24">
        <f t="shared" si="21"/>
        <v>27</v>
      </c>
      <c r="E45" s="21">
        <v>40</v>
      </c>
      <c r="F45" s="21">
        <v>17</v>
      </c>
      <c r="G45" s="30">
        <f>E45-F45</f>
        <v>23</v>
      </c>
      <c r="H45" s="24" t="s">
        <v>37</v>
      </c>
      <c r="I45" s="24" t="s">
        <v>37</v>
      </c>
      <c r="J45" s="24" t="s">
        <v>37</v>
      </c>
      <c r="K45" s="21">
        <v>10</v>
      </c>
      <c r="L45" s="21">
        <v>7</v>
      </c>
      <c r="M45" s="30">
        <f>K45-L45</f>
        <v>3</v>
      </c>
      <c r="N45" s="21">
        <v>3</v>
      </c>
      <c r="O45" s="21">
        <v>2</v>
      </c>
      <c r="P45" s="30">
        <f>N45-O45</f>
        <v>1</v>
      </c>
      <c r="Q45" s="24" t="s">
        <v>37</v>
      </c>
      <c r="R45" s="24" t="s">
        <v>37</v>
      </c>
      <c r="S45" s="24" t="s">
        <v>37</v>
      </c>
      <c r="T45" s="24" t="s">
        <v>37</v>
      </c>
      <c r="U45" s="24" t="s">
        <v>37</v>
      </c>
      <c r="V45" s="24" t="s">
        <v>37</v>
      </c>
      <c r="W45" s="24" t="s">
        <v>37</v>
      </c>
      <c r="X45" s="24" t="s">
        <v>37</v>
      </c>
      <c r="Y45" s="24" t="s">
        <v>37</v>
      </c>
      <c r="Z45" s="24" t="s">
        <v>37</v>
      </c>
      <c r="AA45" s="24" t="s">
        <v>37</v>
      </c>
      <c r="AB45" s="24" t="s">
        <v>37</v>
      </c>
      <c r="AC45" s="24" t="s">
        <v>37</v>
      </c>
      <c r="AD45" s="24" t="s">
        <v>37</v>
      </c>
      <c r="AE45" s="24" t="s">
        <v>37</v>
      </c>
      <c r="AF45" s="24" t="s">
        <v>37</v>
      </c>
      <c r="AG45" s="24" t="s">
        <v>37</v>
      </c>
      <c r="AH45" s="24" t="s">
        <v>37</v>
      </c>
      <c r="AI45" s="24" t="s">
        <v>37</v>
      </c>
      <c r="AJ45" s="24" t="s">
        <v>37</v>
      </c>
      <c r="AK45" s="24" t="s">
        <v>37</v>
      </c>
      <c r="AL45" s="24" t="s">
        <v>37</v>
      </c>
      <c r="AM45" s="24" t="s">
        <v>37</v>
      </c>
      <c r="AN45" s="24" t="s">
        <v>37</v>
      </c>
      <c r="AO45" s="24" t="s">
        <v>37</v>
      </c>
      <c r="AP45" s="24" t="s">
        <v>37</v>
      </c>
      <c r="AQ45" s="24" t="s">
        <v>37</v>
      </c>
      <c r="AR45" s="24" t="s">
        <v>37</v>
      </c>
      <c r="AS45" s="24" t="s">
        <v>37</v>
      </c>
      <c r="AT45" s="24" t="s">
        <v>37</v>
      </c>
      <c r="AU45" s="24" t="s">
        <v>37</v>
      </c>
      <c r="AV45" s="24" t="s">
        <v>37</v>
      </c>
      <c r="AW45" s="24" t="s">
        <v>37</v>
      </c>
    </row>
    <row r="46" spans="1:49" ht="17.149999999999999" customHeight="1" x14ac:dyDescent="0.2">
      <c r="A46" s="28" t="s">
        <v>33</v>
      </c>
      <c r="B46" s="24">
        <f>SUM(C46:D46)</f>
        <v>82</v>
      </c>
      <c r="C46" s="24">
        <f t="shared" si="21"/>
        <v>37</v>
      </c>
      <c r="D46" s="24">
        <f t="shared" si="21"/>
        <v>45</v>
      </c>
      <c r="E46" s="21">
        <v>54</v>
      </c>
      <c r="F46" s="21">
        <v>18</v>
      </c>
      <c r="G46" s="30">
        <f>E46-F46</f>
        <v>36</v>
      </c>
      <c r="H46" s="24" t="s">
        <v>37</v>
      </c>
      <c r="I46" s="24" t="s">
        <v>37</v>
      </c>
      <c r="J46" s="24" t="s">
        <v>37</v>
      </c>
      <c r="K46" s="21">
        <v>19</v>
      </c>
      <c r="L46" s="21">
        <v>14</v>
      </c>
      <c r="M46" s="30">
        <f>K46-L46</f>
        <v>5</v>
      </c>
      <c r="N46" s="21">
        <v>9</v>
      </c>
      <c r="O46" s="21">
        <v>5</v>
      </c>
      <c r="P46" s="30">
        <f>N46-O46</f>
        <v>4</v>
      </c>
      <c r="Q46" s="24" t="s">
        <v>37</v>
      </c>
      <c r="R46" s="24" t="s">
        <v>37</v>
      </c>
      <c r="S46" s="24" t="s">
        <v>37</v>
      </c>
      <c r="T46" s="24" t="s">
        <v>37</v>
      </c>
      <c r="U46" s="24" t="s">
        <v>37</v>
      </c>
      <c r="V46" s="24" t="s">
        <v>37</v>
      </c>
      <c r="W46" s="24" t="s">
        <v>37</v>
      </c>
      <c r="X46" s="24" t="s">
        <v>37</v>
      </c>
      <c r="Y46" s="24" t="s">
        <v>37</v>
      </c>
      <c r="Z46" s="24" t="s">
        <v>37</v>
      </c>
      <c r="AA46" s="24" t="s">
        <v>37</v>
      </c>
      <c r="AB46" s="24" t="s">
        <v>37</v>
      </c>
      <c r="AC46" s="24" t="s">
        <v>37</v>
      </c>
      <c r="AD46" s="24" t="s">
        <v>37</v>
      </c>
      <c r="AE46" s="24" t="s">
        <v>37</v>
      </c>
      <c r="AF46" s="24" t="s">
        <v>37</v>
      </c>
      <c r="AG46" s="24" t="s">
        <v>37</v>
      </c>
      <c r="AH46" s="24" t="s">
        <v>37</v>
      </c>
      <c r="AI46" s="24" t="s">
        <v>37</v>
      </c>
      <c r="AJ46" s="24" t="s">
        <v>37</v>
      </c>
      <c r="AK46" s="24" t="s">
        <v>37</v>
      </c>
      <c r="AL46" s="24" t="s">
        <v>37</v>
      </c>
      <c r="AM46" s="24" t="s">
        <v>37</v>
      </c>
      <c r="AN46" s="24" t="s">
        <v>37</v>
      </c>
      <c r="AO46" s="24" t="s">
        <v>37</v>
      </c>
      <c r="AP46" s="24" t="s">
        <v>37</v>
      </c>
      <c r="AQ46" s="24" t="s">
        <v>37</v>
      </c>
      <c r="AR46" s="24" t="s">
        <v>37</v>
      </c>
      <c r="AS46" s="24" t="s">
        <v>37</v>
      </c>
      <c r="AT46" s="24" t="s">
        <v>37</v>
      </c>
      <c r="AU46" s="24" t="s">
        <v>37</v>
      </c>
      <c r="AV46" s="24" t="s">
        <v>37</v>
      </c>
      <c r="AW46" s="24" t="s">
        <v>37</v>
      </c>
    </row>
    <row r="47" spans="1:49" ht="17.149999999999999" customHeight="1" thickBot="1" x14ac:dyDescent="0.25">
      <c r="A47" s="32" t="s">
        <v>39</v>
      </c>
      <c r="B47" s="33">
        <f>SUM(C47:D47)</f>
        <v>60</v>
      </c>
      <c r="C47" s="33">
        <f t="shared" si="21"/>
        <v>37</v>
      </c>
      <c r="D47" s="33">
        <f t="shared" si="21"/>
        <v>23</v>
      </c>
      <c r="E47" s="34">
        <v>38</v>
      </c>
      <c r="F47" s="34">
        <v>20</v>
      </c>
      <c r="G47" s="35">
        <f>E47-F47</f>
        <v>18</v>
      </c>
      <c r="H47" s="33" t="s">
        <v>37</v>
      </c>
      <c r="I47" s="33" t="s">
        <v>37</v>
      </c>
      <c r="J47" s="33" t="s">
        <v>37</v>
      </c>
      <c r="K47" s="34">
        <v>19</v>
      </c>
      <c r="L47" s="34">
        <v>15</v>
      </c>
      <c r="M47" s="35">
        <f>K47-L47</f>
        <v>4</v>
      </c>
      <c r="N47" s="34">
        <v>3</v>
      </c>
      <c r="O47" s="34">
        <v>2</v>
      </c>
      <c r="P47" s="35">
        <f>N47-O47</f>
        <v>1</v>
      </c>
      <c r="Q47" s="33" t="s">
        <v>37</v>
      </c>
      <c r="R47" s="33" t="s">
        <v>37</v>
      </c>
      <c r="S47" s="33" t="s">
        <v>37</v>
      </c>
      <c r="T47" s="33" t="s">
        <v>37</v>
      </c>
      <c r="U47" s="33" t="s">
        <v>37</v>
      </c>
      <c r="V47" s="33" t="s">
        <v>37</v>
      </c>
      <c r="W47" s="33" t="s">
        <v>37</v>
      </c>
      <c r="X47" s="33" t="s">
        <v>37</v>
      </c>
      <c r="Y47" s="33" t="s">
        <v>37</v>
      </c>
      <c r="Z47" s="33" t="s">
        <v>37</v>
      </c>
      <c r="AA47" s="33" t="s">
        <v>37</v>
      </c>
      <c r="AB47" s="33" t="s">
        <v>37</v>
      </c>
      <c r="AC47" s="33" t="s">
        <v>37</v>
      </c>
      <c r="AD47" s="33" t="s">
        <v>37</v>
      </c>
      <c r="AE47" s="33" t="s">
        <v>37</v>
      </c>
      <c r="AF47" s="33" t="s">
        <v>37</v>
      </c>
      <c r="AG47" s="33" t="s">
        <v>37</v>
      </c>
      <c r="AH47" s="33" t="s">
        <v>37</v>
      </c>
      <c r="AI47" s="33" t="s">
        <v>37</v>
      </c>
      <c r="AJ47" s="33" t="s">
        <v>37</v>
      </c>
      <c r="AK47" s="33" t="s">
        <v>37</v>
      </c>
      <c r="AL47" s="33" t="s">
        <v>37</v>
      </c>
      <c r="AM47" s="33" t="s">
        <v>37</v>
      </c>
      <c r="AN47" s="33" t="s">
        <v>37</v>
      </c>
      <c r="AO47" s="33" t="s">
        <v>37</v>
      </c>
      <c r="AP47" s="33" t="s">
        <v>37</v>
      </c>
      <c r="AQ47" s="33" t="s">
        <v>37</v>
      </c>
      <c r="AR47" s="33" t="s">
        <v>37</v>
      </c>
      <c r="AS47" s="33" t="s">
        <v>37</v>
      </c>
      <c r="AT47" s="33" t="s">
        <v>37</v>
      </c>
      <c r="AU47" s="33" t="s">
        <v>37</v>
      </c>
      <c r="AV47" s="33" t="s">
        <v>37</v>
      </c>
      <c r="AW47" s="33" t="s">
        <v>37</v>
      </c>
    </row>
  </sheetData>
  <mergeCells count="17">
    <mergeCell ref="AI5:AK5"/>
    <mergeCell ref="AL5:AN5"/>
    <mergeCell ref="AO5:AQ5"/>
    <mergeCell ref="AR5:AT5"/>
    <mergeCell ref="AU5:AW5"/>
    <mergeCell ref="Q5:S5"/>
    <mergeCell ref="T5:V5"/>
    <mergeCell ref="W5:Y5"/>
    <mergeCell ref="Z5:AB5"/>
    <mergeCell ref="AC5:AE5"/>
    <mergeCell ref="AF5:AH5"/>
    <mergeCell ref="A5:A6"/>
    <mergeCell ref="B5:D5"/>
    <mergeCell ref="E5:G5"/>
    <mergeCell ref="H5:J5"/>
    <mergeCell ref="K5:M5"/>
    <mergeCell ref="N5:P5"/>
  </mergeCells>
  <phoneticPr fontId="3"/>
  <printOptions horizontalCentered="1" verticalCentered="1"/>
  <pageMargins left="0.39370078740157483" right="0.39370078740157483" top="0.59055118110236227" bottom="0.6692913385826772" header="0.51181102362204722" footer="0.51181102362204722"/>
  <pageSetup paperSize="9" scale="95" orientation="portrait" horizontalDpi="300" verticalDpi="300" r:id="rId1"/>
  <headerFooter alignWithMargins="0"/>
  <colBreaks count="1" manualBreakCount="1">
    <brk id="1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2023-01-06T03:00:30Z</dcterms:created>
  <dcterms:modified xsi:type="dcterms:W3CDTF">2023-01-06T03:00:50Z</dcterms:modified>
</cp:coreProperties>
</file>