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40-教育統計データ（教育統計年報）\R3\ＨＰデータ\R3（R2会計）地方教育費調査　Excel（未）\"/>
    </mc:Choice>
  </mc:AlternateContent>
  <bookViews>
    <workbookView xWindow="0" yWindow="0" windowWidth="19160" windowHeight="6920"/>
  </bookViews>
  <sheets>
    <sheet name="1" sheetId="1" r:id="rId1"/>
  </sheets>
  <externalReferences>
    <externalReference r:id="rId2"/>
  </externalReferences>
  <definedNames>
    <definedName name="_Dist_Bin" hidden="1">#REF!</definedName>
    <definedName name="_Dist_Values" hidden="1">#REF!</definedName>
    <definedName name="_Fill" hidden="1">#REF!</definedName>
    <definedName name="_xlnm.Print_Area" localSheetId="0">'1'!$A$1:$S$46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4" i="1" l="1"/>
  <c r="H44" i="1"/>
  <c r="S40" i="1"/>
  <c r="R40" i="1"/>
  <c r="Q40" i="1"/>
  <c r="P40" i="1"/>
  <c r="O40" i="1"/>
  <c r="N40" i="1"/>
  <c r="M40" i="1"/>
  <c r="L40" i="1"/>
  <c r="K40" i="1"/>
  <c r="H40" i="1" s="1"/>
  <c r="G40" i="1" s="1"/>
  <c r="J40" i="1"/>
  <c r="I40" i="1"/>
  <c r="Q39" i="1"/>
  <c r="P39" i="1"/>
  <c r="O39" i="1"/>
  <c r="N39" i="1"/>
  <c r="M39" i="1"/>
  <c r="L39" i="1"/>
  <c r="K39" i="1"/>
  <c r="J39" i="1"/>
  <c r="H39" i="1" s="1"/>
  <c r="I39" i="1"/>
  <c r="Q38" i="1"/>
  <c r="P38" i="1"/>
  <c r="O38" i="1"/>
  <c r="N38" i="1"/>
  <c r="M38" i="1"/>
  <c r="L38" i="1"/>
  <c r="K38" i="1"/>
  <c r="J38" i="1"/>
  <c r="I38" i="1"/>
  <c r="H38" i="1"/>
  <c r="Q37" i="1"/>
  <c r="P37" i="1"/>
  <c r="O37" i="1"/>
  <c r="N37" i="1"/>
  <c r="M37" i="1"/>
  <c r="L37" i="1"/>
  <c r="K37" i="1"/>
  <c r="J37" i="1"/>
  <c r="H37" i="1" s="1"/>
  <c r="I37" i="1"/>
  <c r="R36" i="1"/>
  <c r="Q36" i="1"/>
  <c r="P36" i="1"/>
  <c r="O36" i="1"/>
  <c r="N36" i="1"/>
  <c r="M36" i="1"/>
  <c r="L36" i="1"/>
  <c r="K36" i="1"/>
  <c r="J36" i="1"/>
  <c r="I36" i="1"/>
  <c r="H36" i="1" s="1"/>
  <c r="S35" i="1"/>
  <c r="R35" i="1"/>
  <c r="Q35" i="1"/>
  <c r="P35" i="1"/>
  <c r="O35" i="1"/>
  <c r="N35" i="1"/>
  <c r="M35" i="1"/>
  <c r="L35" i="1"/>
  <c r="K35" i="1"/>
  <c r="J35" i="1"/>
  <c r="I35" i="1"/>
  <c r="H35" i="1" s="1"/>
  <c r="G35" i="1" s="1"/>
  <c r="Q34" i="1"/>
  <c r="P34" i="1"/>
  <c r="O34" i="1"/>
  <c r="N34" i="1"/>
  <c r="M34" i="1"/>
  <c r="L34" i="1"/>
  <c r="K34" i="1"/>
  <c r="J34" i="1"/>
  <c r="I34" i="1"/>
  <c r="H34" i="1"/>
  <c r="Q33" i="1"/>
  <c r="P33" i="1"/>
  <c r="O33" i="1"/>
  <c r="N33" i="1"/>
  <c r="M33" i="1"/>
  <c r="L33" i="1"/>
  <c r="K33" i="1"/>
  <c r="J33" i="1"/>
  <c r="H33" i="1" s="1"/>
  <c r="I33" i="1"/>
  <c r="Q32" i="1"/>
  <c r="P32" i="1"/>
  <c r="O32" i="1"/>
  <c r="N32" i="1"/>
  <c r="M32" i="1"/>
  <c r="L32" i="1"/>
  <c r="K32" i="1"/>
  <c r="J32" i="1"/>
  <c r="I32" i="1"/>
  <c r="H32" i="1"/>
  <c r="Q31" i="1"/>
  <c r="P31" i="1"/>
  <c r="O31" i="1"/>
  <c r="N31" i="1"/>
  <c r="M31" i="1"/>
  <c r="L31" i="1"/>
  <c r="K31" i="1"/>
  <c r="J31" i="1"/>
  <c r="H31" i="1" s="1"/>
  <c r="I31" i="1"/>
  <c r="Q30" i="1"/>
  <c r="P30" i="1"/>
  <c r="O30" i="1"/>
  <c r="N30" i="1"/>
  <c r="M30" i="1"/>
  <c r="L30" i="1"/>
  <c r="K30" i="1"/>
  <c r="J30" i="1"/>
  <c r="I30" i="1"/>
  <c r="H30" i="1"/>
  <c r="Q29" i="1"/>
  <c r="P29" i="1"/>
  <c r="O29" i="1"/>
  <c r="N29" i="1"/>
  <c r="M29" i="1"/>
  <c r="L29" i="1"/>
  <c r="K29" i="1"/>
  <c r="J29" i="1"/>
  <c r="H29" i="1" s="1"/>
  <c r="I29" i="1"/>
  <c r="Q28" i="1"/>
  <c r="P28" i="1"/>
  <c r="O28" i="1"/>
  <c r="N28" i="1"/>
  <c r="M28" i="1"/>
  <c r="L28" i="1"/>
  <c r="K28" i="1"/>
  <c r="J28" i="1"/>
  <c r="I28" i="1"/>
  <c r="H28" i="1"/>
  <c r="Q27" i="1"/>
  <c r="P27" i="1"/>
  <c r="O27" i="1"/>
  <c r="N27" i="1"/>
  <c r="M27" i="1"/>
  <c r="L27" i="1"/>
  <c r="K27" i="1"/>
  <c r="J27" i="1"/>
  <c r="H27" i="1" s="1"/>
  <c r="I27" i="1"/>
  <c r="Q26" i="1"/>
  <c r="P26" i="1"/>
  <c r="H26" i="1" s="1"/>
  <c r="O26" i="1"/>
  <c r="N26" i="1"/>
  <c r="M26" i="1"/>
  <c r="L26" i="1"/>
  <c r="K26" i="1"/>
  <c r="J26" i="1"/>
  <c r="I26" i="1"/>
  <c r="Q25" i="1"/>
  <c r="P25" i="1"/>
  <c r="O25" i="1"/>
  <c r="N25" i="1"/>
  <c r="M25" i="1"/>
  <c r="L25" i="1"/>
  <c r="K25" i="1"/>
  <c r="J25" i="1"/>
  <c r="H25" i="1" s="1"/>
  <c r="I25" i="1"/>
  <c r="Q24" i="1"/>
  <c r="P24" i="1"/>
  <c r="O24" i="1"/>
  <c r="N24" i="1"/>
  <c r="M24" i="1"/>
  <c r="L24" i="1"/>
  <c r="K24" i="1"/>
  <c r="J24" i="1"/>
  <c r="I24" i="1"/>
  <c r="H24" i="1"/>
  <c r="Q23" i="1"/>
  <c r="P23" i="1"/>
  <c r="O23" i="1"/>
  <c r="N23" i="1"/>
  <c r="M23" i="1"/>
  <c r="L23" i="1"/>
  <c r="K23" i="1"/>
  <c r="J23" i="1"/>
  <c r="H23" i="1" s="1"/>
  <c r="I23" i="1"/>
  <c r="Q22" i="1"/>
  <c r="P22" i="1"/>
  <c r="O22" i="1"/>
  <c r="N22" i="1"/>
  <c r="M22" i="1"/>
  <c r="L22" i="1"/>
  <c r="K22" i="1"/>
  <c r="J22" i="1"/>
  <c r="I22" i="1"/>
  <c r="H22" i="1"/>
  <c r="Q21" i="1"/>
  <c r="P21" i="1"/>
  <c r="O21" i="1"/>
  <c r="N21" i="1"/>
  <c r="M21" i="1"/>
  <c r="L21" i="1"/>
  <c r="K21" i="1"/>
  <c r="J21" i="1"/>
  <c r="H21" i="1" s="1"/>
  <c r="I21" i="1"/>
  <c r="Q20" i="1"/>
  <c r="P20" i="1"/>
  <c r="O20" i="1"/>
  <c r="N20" i="1"/>
  <c r="M20" i="1"/>
  <c r="L20" i="1"/>
  <c r="K20" i="1"/>
  <c r="J20" i="1"/>
  <c r="I20" i="1"/>
  <c r="H20" i="1"/>
  <c r="R19" i="1"/>
  <c r="Q19" i="1"/>
  <c r="P19" i="1"/>
  <c r="O19" i="1"/>
  <c r="N19" i="1"/>
  <c r="M19" i="1"/>
  <c r="L19" i="1"/>
  <c r="K19" i="1"/>
  <c r="J19" i="1"/>
  <c r="I19" i="1"/>
  <c r="H19" i="1" s="1"/>
  <c r="S18" i="1"/>
  <c r="R18" i="1"/>
  <c r="Q18" i="1"/>
  <c r="P18" i="1"/>
  <c r="O18" i="1"/>
  <c r="N18" i="1"/>
  <c r="M18" i="1"/>
  <c r="L18" i="1"/>
  <c r="K18" i="1"/>
  <c r="J18" i="1"/>
  <c r="I18" i="1"/>
  <c r="H18" i="1" s="1"/>
  <c r="G18" i="1" s="1"/>
  <c r="G16" i="1"/>
  <c r="S15" i="1"/>
  <c r="R15" i="1"/>
  <c r="Q15" i="1"/>
  <c r="P15" i="1"/>
  <c r="O15" i="1"/>
  <c r="N15" i="1"/>
  <c r="M15" i="1"/>
  <c r="L15" i="1"/>
  <c r="K15" i="1"/>
  <c r="J15" i="1"/>
  <c r="I15" i="1"/>
  <c r="H15" i="1" s="1"/>
  <c r="G15" i="1" s="1"/>
  <c r="S14" i="1"/>
  <c r="R14" i="1"/>
  <c r="Q14" i="1"/>
  <c r="P14" i="1"/>
  <c r="O14" i="1"/>
  <c r="N14" i="1"/>
  <c r="M14" i="1"/>
  <c r="L14" i="1"/>
  <c r="K14" i="1"/>
  <c r="J14" i="1"/>
  <c r="H14" i="1" s="1"/>
  <c r="G14" i="1" s="1"/>
  <c r="I14" i="1"/>
  <c r="S13" i="1"/>
  <c r="R13" i="1"/>
  <c r="Q13" i="1"/>
  <c r="P13" i="1"/>
  <c r="O13" i="1"/>
  <c r="N13" i="1"/>
  <c r="M13" i="1"/>
  <c r="L13" i="1"/>
  <c r="K13" i="1"/>
  <c r="J13" i="1"/>
  <c r="I13" i="1"/>
  <c r="H13" i="1" s="1"/>
  <c r="G13" i="1" s="1"/>
  <c r="S12" i="1"/>
  <c r="R12" i="1"/>
  <c r="Q12" i="1"/>
  <c r="P12" i="1"/>
  <c r="P10" i="1" s="1"/>
  <c r="P8" i="1" s="1"/>
  <c r="O12" i="1"/>
  <c r="N12" i="1"/>
  <c r="M12" i="1"/>
  <c r="L12" i="1"/>
  <c r="L10" i="1" s="1"/>
  <c r="L8" i="1" s="1"/>
  <c r="K12" i="1"/>
  <c r="J12" i="1"/>
  <c r="I12" i="1"/>
  <c r="H12" i="1"/>
  <c r="G12" i="1" s="1"/>
  <c r="S11" i="1"/>
  <c r="S10" i="1" s="1"/>
  <c r="S8" i="1" s="1"/>
  <c r="R11" i="1"/>
  <c r="Q11" i="1"/>
  <c r="Q10" i="1" s="1"/>
  <c r="Q8" i="1" s="1"/>
  <c r="P11" i="1"/>
  <c r="O11" i="1"/>
  <c r="O10" i="1" s="1"/>
  <c r="O8" i="1" s="1"/>
  <c r="N11" i="1"/>
  <c r="M11" i="1"/>
  <c r="M10" i="1" s="1"/>
  <c r="M8" i="1" s="1"/>
  <c r="L11" i="1"/>
  <c r="K11" i="1"/>
  <c r="K10" i="1" s="1"/>
  <c r="K8" i="1" s="1"/>
  <c r="J11" i="1"/>
  <c r="I11" i="1"/>
  <c r="H11" i="1" s="1"/>
  <c r="G11" i="1" s="1"/>
  <c r="R10" i="1"/>
  <c r="R8" i="1" s="1"/>
  <c r="N10" i="1"/>
  <c r="N8" i="1" s="1"/>
  <c r="J10" i="1"/>
  <c r="J8" i="1" s="1"/>
  <c r="L42" i="1" l="1"/>
  <c r="N42" i="1"/>
  <c r="K42" i="1"/>
  <c r="O42" i="1"/>
  <c r="S42" i="1"/>
  <c r="R42" i="1"/>
  <c r="M42" i="1"/>
  <c r="Q42" i="1"/>
  <c r="P42" i="1"/>
  <c r="J42" i="1"/>
  <c r="I10" i="1"/>
  <c r="I8" i="1" l="1"/>
  <c r="H10" i="1"/>
  <c r="G10" i="1" l="1"/>
  <c r="G8" i="1" s="1"/>
  <c r="H8" i="1"/>
  <c r="I42" i="1"/>
  <c r="H42" i="1" l="1"/>
</calcChain>
</file>

<file path=xl/sharedStrings.xml><?xml version="1.0" encoding="utf-8"?>
<sst xmlns="http://schemas.openxmlformats.org/spreadsheetml/2006/main" count="127" uniqueCount="57">
  <si>
    <t>地方教育費調査</t>
    <rPh sb="0" eb="2">
      <t>チホウ</t>
    </rPh>
    <rPh sb="2" eb="5">
      <t>キョウイクヒ</t>
    </rPh>
    <rPh sb="5" eb="7">
      <t>チョウサ</t>
    </rPh>
    <phoneticPr fontId="4"/>
  </si>
  <si>
    <t>教 　育 　費</t>
    <rPh sb="0" eb="7">
      <t>キョウイクヒ</t>
    </rPh>
    <phoneticPr fontId="4"/>
  </si>
  <si>
    <t>　総 　括 　表</t>
    <rPh sb="1" eb="5">
      <t>ソウカツ</t>
    </rPh>
    <rPh sb="7" eb="8">
      <t>ヒョウ</t>
    </rPh>
    <phoneticPr fontId="4"/>
  </si>
  <si>
    <t>（単位　千円）</t>
    <rPh sb="1" eb="3">
      <t>タンイ</t>
    </rPh>
    <rPh sb="4" eb="6">
      <t>センエン</t>
    </rPh>
    <phoneticPr fontId="4"/>
  </si>
  <si>
    <t>区分</t>
    <rPh sb="0" eb="2">
      <t>クブン</t>
    </rPh>
    <phoneticPr fontId="4"/>
  </si>
  <si>
    <t>総　　額</t>
    <rPh sb="0" eb="1">
      <t>フサ</t>
    </rPh>
    <rPh sb="3" eb="4">
      <t>ガク</t>
    </rPh>
    <phoneticPr fontId="4"/>
  </si>
  <si>
    <t>学校教育費</t>
    <rPh sb="0" eb="5">
      <t>ガッコウキョウイクヒ</t>
    </rPh>
    <phoneticPr fontId="4"/>
  </si>
  <si>
    <t>社会教育費</t>
    <rPh sb="0" eb="5">
      <t>シャカイキョウイクヒ</t>
    </rPh>
    <phoneticPr fontId="4"/>
  </si>
  <si>
    <t>教育行政費</t>
    <rPh sb="0" eb="4">
      <t>キョウイクギョウセイ</t>
    </rPh>
    <rPh sb="4" eb="5">
      <t>ヒ</t>
    </rPh>
    <phoneticPr fontId="4"/>
  </si>
  <si>
    <t>全学校</t>
    <rPh sb="0" eb="1">
      <t>ゼン</t>
    </rPh>
    <rPh sb="1" eb="3">
      <t>ガッコウ</t>
    </rPh>
    <phoneticPr fontId="4"/>
  </si>
  <si>
    <t>幼稚園</t>
    <rPh sb="0" eb="3">
      <t>ヨウチエン</t>
    </rPh>
    <phoneticPr fontId="4"/>
  </si>
  <si>
    <t>小学校</t>
    <rPh sb="0" eb="3">
      <t>ショウガッコウ</t>
    </rPh>
    <phoneticPr fontId="4"/>
  </si>
  <si>
    <t>中学校</t>
    <rPh sb="0" eb="3">
      <t>チュウガッコウ</t>
    </rPh>
    <phoneticPr fontId="4"/>
  </si>
  <si>
    <t>特別支援学校</t>
    <rPh sb="0" eb="2">
      <t>トクベツ</t>
    </rPh>
    <rPh sb="2" eb="4">
      <t>シエン</t>
    </rPh>
    <rPh sb="4" eb="6">
      <t>ガッコウ</t>
    </rPh>
    <phoneticPr fontId="4"/>
  </si>
  <si>
    <t>高等学校</t>
    <rPh sb="0" eb="4">
      <t>コウトウガッコウ</t>
    </rPh>
    <phoneticPr fontId="4"/>
  </si>
  <si>
    <t>専修学校</t>
    <rPh sb="0" eb="2">
      <t>センシュウ</t>
    </rPh>
    <rPh sb="2" eb="4">
      <t>ガッコウ</t>
    </rPh>
    <phoneticPr fontId="4"/>
  </si>
  <si>
    <t>認定こども園</t>
    <rPh sb="0" eb="2">
      <t>ニンテイ</t>
    </rPh>
    <rPh sb="5" eb="6">
      <t>エン</t>
    </rPh>
    <phoneticPr fontId="4"/>
  </si>
  <si>
    <t>全日制</t>
    <rPh sb="0" eb="3">
      <t>ゼンニチセイ</t>
    </rPh>
    <phoneticPr fontId="4"/>
  </si>
  <si>
    <t>定時制</t>
    <rPh sb="0" eb="3">
      <t>テイジセイ</t>
    </rPh>
    <phoneticPr fontId="4"/>
  </si>
  <si>
    <t>通信制</t>
    <rPh sb="0" eb="2">
      <t>ツウシン</t>
    </rPh>
    <rPh sb="2" eb="3">
      <t>セイ</t>
    </rPh>
    <phoneticPr fontId="4"/>
  </si>
  <si>
    <t>教育費総額</t>
    <rPh sb="0" eb="3">
      <t>キョウイクヒ</t>
    </rPh>
    <rPh sb="3" eb="5">
      <t>ソウガク</t>
    </rPh>
    <phoneticPr fontId="4"/>
  </si>
  <si>
    <t>財源別内訳</t>
    <rPh sb="0" eb="2">
      <t>ザイゲン</t>
    </rPh>
    <rPh sb="2" eb="3">
      <t>ベツ</t>
    </rPh>
    <rPh sb="3" eb="5">
      <t>ウチワケ</t>
    </rPh>
    <phoneticPr fontId="4"/>
  </si>
  <si>
    <t>地方債・寄付金以外の公費</t>
    <rPh sb="0" eb="3">
      <t>チホウサイ</t>
    </rPh>
    <rPh sb="4" eb="7">
      <t>キフキン</t>
    </rPh>
    <rPh sb="7" eb="9">
      <t>イガイ</t>
    </rPh>
    <rPh sb="10" eb="12">
      <t>コウヒ</t>
    </rPh>
    <phoneticPr fontId="4"/>
  </si>
  <si>
    <t>国庫補助金</t>
    <rPh sb="0" eb="2">
      <t>コッコ</t>
    </rPh>
    <rPh sb="2" eb="5">
      <t>ホジョキン</t>
    </rPh>
    <phoneticPr fontId="4"/>
  </si>
  <si>
    <t>県支出金</t>
    <rPh sb="0" eb="4">
      <t>ケンシシュツキン</t>
    </rPh>
    <phoneticPr fontId="4"/>
  </si>
  <si>
    <t>市町支出金</t>
    <rPh sb="0" eb="2">
      <t>シチョウ</t>
    </rPh>
    <rPh sb="2" eb="5">
      <t>シシュツキン</t>
    </rPh>
    <phoneticPr fontId="4"/>
  </si>
  <si>
    <t>地方債</t>
    <rPh sb="0" eb="3">
      <t>チホウサイ</t>
    </rPh>
    <phoneticPr fontId="4"/>
  </si>
  <si>
    <t>公費に組み入れられた寄付金</t>
    <rPh sb="0" eb="2">
      <t>コウヒ</t>
    </rPh>
    <rPh sb="3" eb="6">
      <t>クミイ</t>
    </rPh>
    <rPh sb="10" eb="13">
      <t>キフキン</t>
    </rPh>
    <phoneticPr fontId="4"/>
  </si>
  <si>
    <t>公費に組み入れられない寄付金</t>
    <rPh sb="0" eb="2">
      <t>コウヒ</t>
    </rPh>
    <rPh sb="3" eb="6">
      <t>クミイ</t>
    </rPh>
    <rPh sb="11" eb="14">
      <t>キフキン</t>
    </rPh>
    <phoneticPr fontId="4"/>
  </si>
  <si>
    <t>…</t>
    <phoneticPr fontId="4"/>
  </si>
  <si>
    <t>-</t>
  </si>
  <si>
    <t>支　　出　　項　　目　　別　　内　　訳</t>
    <rPh sb="0" eb="4">
      <t>シシュツ</t>
    </rPh>
    <rPh sb="6" eb="13">
      <t>コウモクベツ</t>
    </rPh>
    <rPh sb="15" eb="19">
      <t>ウチワケ</t>
    </rPh>
    <phoneticPr fontId="4"/>
  </si>
  <si>
    <t>消費的支出</t>
    <rPh sb="0" eb="3">
      <t>ショウヒテキ</t>
    </rPh>
    <rPh sb="3" eb="5">
      <t>シシュツ</t>
    </rPh>
    <phoneticPr fontId="4"/>
  </si>
  <si>
    <t>人件費</t>
    <rPh sb="0" eb="3">
      <t>ジンケンヒ</t>
    </rPh>
    <phoneticPr fontId="4"/>
  </si>
  <si>
    <t>本務教員給与</t>
    <rPh sb="0" eb="4">
      <t>ホンムキョウイン</t>
    </rPh>
    <rPh sb="4" eb="6">
      <t>キュウヨ</t>
    </rPh>
    <phoneticPr fontId="4"/>
  </si>
  <si>
    <t>兼務教員給与</t>
    <rPh sb="0" eb="2">
      <t>ケンム</t>
    </rPh>
    <rPh sb="2" eb="4">
      <t>キョウイン</t>
    </rPh>
    <rPh sb="4" eb="6">
      <t>キュウヨ</t>
    </rPh>
    <phoneticPr fontId="4"/>
  </si>
  <si>
    <t>事務職員給与</t>
    <rPh sb="0" eb="4">
      <t>ジムショクイン</t>
    </rPh>
    <rPh sb="4" eb="6">
      <t>キュウヨ</t>
    </rPh>
    <phoneticPr fontId="4"/>
  </si>
  <si>
    <t>その他の職員給与</t>
    <rPh sb="0" eb="3">
      <t>ソノタ</t>
    </rPh>
    <rPh sb="4" eb="6">
      <t>ショクイン</t>
    </rPh>
    <rPh sb="6" eb="8">
      <t>キュウヨ</t>
    </rPh>
    <phoneticPr fontId="4"/>
  </si>
  <si>
    <t>共済組合等負担金</t>
    <rPh sb="0" eb="4">
      <t>キョウサイクミアイ</t>
    </rPh>
    <rPh sb="4" eb="5">
      <t>トウ</t>
    </rPh>
    <rPh sb="5" eb="8">
      <t>フタンキン</t>
    </rPh>
    <phoneticPr fontId="4"/>
  </si>
  <si>
    <t>恩給費等</t>
    <rPh sb="0" eb="2">
      <t>オンキュウ</t>
    </rPh>
    <rPh sb="2" eb="3">
      <t>ヒ</t>
    </rPh>
    <rPh sb="3" eb="4">
      <t>トウ</t>
    </rPh>
    <phoneticPr fontId="4"/>
  </si>
  <si>
    <t>退職・死傷手当</t>
    <rPh sb="0" eb="2">
      <t>タイショク</t>
    </rPh>
    <rPh sb="3" eb="5">
      <t>シショウ</t>
    </rPh>
    <rPh sb="5" eb="7">
      <t>テアテ</t>
    </rPh>
    <phoneticPr fontId="4"/>
  </si>
  <si>
    <t>教育活動費</t>
    <rPh sb="0" eb="4">
      <t>キョウイクカツドウ</t>
    </rPh>
    <rPh sb="4" eb="5">
      <t>ヒ</t>
    </rPh>
    <phoneticPr fontId="4"/>
  </si>
  <si>
    <t>管理費</t>
    <rPh sb="0" eb="3">
      <t>カンリヒ</t>
    </rPh>
    <phoneticPr fontId="4"/>
  </si>
  <si>
    <t>修繕費</t>
    <rPh sb="0" eb="3">
      <t>シュウゼンヒ</t>
    </rPh>
    <phoneticPr fontId="4"/>
  </si>
  <si>
    <t>その他の管理費</t>
    <rPh sb="0" eb="3">
      <t>ソノタ</t>
    </rPh>
    <rPh sb="4" eb="7">
      <t>カンリヒ</t>
    </rPh>
    <phoneticPr fontId="4"/>
  </si>
  <si>
    <t>補助活動費</t>
    <rPh sb="0" eb="5">
      <t>ホジョカツドウヒ</t>
    </rPh>
    <phoneticPr fontId="4"/>
  </si>
  <si>
    <t>補助事業費</t>
    <rPh sb="0" eb="2">
      <t>ホジョ</t>
    </rPh>
    <rPh sb="2" eb="5">
      <t>ジギョウヒ</t>
    </rPh>
    <phoneticPr fontId="4"/>
  </si>
  <si>
    <t>その他の補助活動費</t>
    <rPh sb="2" eb="3">
      <t>タ</t>
    </rPh>
    <rPh sb="4" eb="6">
      <t>ホジョ</t>
    </rPh>
    <rPh sb="6" eb="8">
      <t>カツドウ</t>
    </rPh>
    <rPh sb="8" eb="9">
      <t>ヒ</t>
    </rPh>
    <phoneticPr fontId="4"/>
  </si>
  <si>
    <t>所定支払金</t>
    <rPh sb="0" eb="2">
      <t>ショテイ</t>
    </rPh>
    <rPh sb="2" eb="4">
      <t>シハライ</t>
    </rPh>
    <rPh sb="4" eb="5">
      <t>キン</t>
    </rPh>
    <phoneticPr fontId="4"/>
  </si>
  <si>
    <t>資本的支出</t>
    <rPh sb="0" eb="3">
      <t>シホンテキ</t>
    </rPh>
    <rPh sb="3" eb="5">
      <t>シシュツ</t>
    </rPh>
    <phoneticPr fontId="4"/>
  </si>
  <si>
    <t>土地費</t>
    <rPh sb="0" eb="2">
      <t>トチ</t>
    </rPh>
    <rPh sb="2" eb="3">
      <t>ヒ</t>
    </rPh>
    <phoneticPr fontId="4"/>
  </si>
  <si>
    <t>建築費</t>
    <rPh sb="0" eb="3">
      <t>ケンチクヒ</t>
    </rPh>
    <phoneticPr fontId="4"/>
  </si>
  <si>
    <t>設備・備品費</t>
    <rPh sb="0" eb="2">
      <t>セツビ</t>
    </rPh>
    <rPh sb="3" eb="5">
      <t>ビヒン</t>
    </rPh>
    <rPh sb="5" eb="6">
      <t>ヒ</t>
    </rPh>
    <phoneticPr fontId="4"/>
  </si>
  <si>
    <t>図書購入費</t>
    <rPh sb="0" eb="2">
      <t>トショ</t>
    </rPh>
    <rPh sb="2" eb="5">
      <t>コウニュウヒ</t>
    </rPh>
    <phoneticPr fontId="4"/>
  </si>
  <si>
    <t>債務償還費</t>
    <rPh sb="0" eb="2">
      <t>サイム</t>
    </rPh>
    <rPh sb="2" eb="5">
      <t>ショウカンヒ</t>
    </rPh>
    <phoneticPr fontId="4"/>
  </si>
  <si>
    <t>在学者・県民1人当たり経費(単位 円)</t>
    <rPh sb="0" eb="2">
      <t>ザイガク</t>
    </rPh>
    <rPh sb="2" eb="3">
      <t>シャ</t>
    </rPh>
    <rPh sb="4" eb="6">
      <t>ケンミン</t>
    </rPh>
    <rPh sb="7" eb="8">
      <t>ニン</t>
    </rPh>
    <rPh sb="8" eb="9">
      <t>ア</t>
    </rPh>
    <rPh sb="11" eb="13">
      <t>ケイヒ</t>
    </rPh>
    <rPh sb="14" eb="16">
      <t>タンイ</t>
    </rPh>
    <rPh sb="17" eb="18">
      <t>エン</t>
    </rPh>
    <phoneticPr fontId="4"/>
  </si>
  <si>
    <t>在　 学 　者 ・ 人   　口(単位 人)</t>
    <rPh sb="0" eb="1">
      <t>ザイ</t>
    </rPh>
    <rPh sb="3" eb="4">
      <t>ガク</t>
    </rPh>
    <rPh sb="6" eb="7">
      <t>シャ</t>
    </rPh>
    <rPh sb="10" eb="11">
      <t>ジン</t>
    </rPh>
    <rPh sb="15" eb="16">
      <t>クチ</t>
    </rPh>
    <rPh sb="17" eb="19">
      <t>タンイ</t>
    </rPh>
    <rPh sb="20" eb="21">
      <t>ニン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</si>
</sst>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7">
    <xf numFmtId="0" fontId="0" fillId="0" borderId="0" xfId="0"/>
    <xf numFmtId="38" fontId="2" fillId="0" borderId="0" xfId="1" applyFont="1" applyFill="1"/>
    <xf numFmtId="38" fontId="2" fillId="0" borderId="0" xfId="1" applyFont="1" applyFill="1" applyAlignment="1">
      <alignment horizontal="right"/>
    </xf>
    <xf numFmtId="38" fontId="5" fillId="0" borderId="0" xfId="1" applyFont="1" applyFill="1"/>
    <xf numFmtId="38" fontId="6" fillId="0" borderId="0" xfId="1" applyFont="1" applyFill="1" applyAlignment="1">
      <alignment horizontal="right"/>
    </xf>
    <xf numFmtId="38" fontId="6" fillId="0" borderId="0" xfId="1" applyFont="1" applyFill="1"/>
    <xf numFmtId="38" fontId="5" fillId="0" borderId="0" xfId="1" applyFont="1" applyFill="1" applyAlignment="1">
      <alignment horizontal="right"/>
    </xf>
    <xf numFmtId="38" fontId="5" fillId="0" borderId="1" xfId="1" applyFont="1" applyFill="1" applyBorder="1" applyAlignment="1">
      <alignment horizontal="distributed" vertical="center" justifyLastLine="1"/>
    </xf>
    <xf numFmtId="38" fontId="5" fillId="0" borderId="2" xfId="1" applyFont="1" applyFill="1" applyBorder="1" applyAlignment="1">
      <alignment horizontal="distributed" vertical="center" justifyLastLine="1"/>
    </xf>
    <xf numFmtId="0" fontId="7" fillId="0" borderId="2" xfId="0" applyFont="1" applyFill="1" applyBorder="1" applyAlignment="1">
      <alignment horizontal="distributed" vertical="center" justifyLastLine="1"/>
    </xf>
    <xf numFmtId="38" fontId="5" fillId="0" borderId="3" xfId="1" applyFont="1" applyFill="1" applyBorder="1" applyAlignment="1">
      <alignment horizontal="distributed" vertical="top" indent="10"/>
    </xf>
    <xf numFmtId="38" fontId="5" fillId="0" borderId="4" xfId="1" applyFont="1" applyFill="1" applyBorder="1" applyAlignment="1">
      <alignment horizontal="distributed" vertical="top" indent="10"/>
    </xf>
    <xf numFmtId="38" fontId="5" fillId="0" borderId="1" xfId="1" applyFont="1" applyFill="1" applyBorder="1" applyAlignment="1">
      <alignment horizontal="distributed" vertical="top" indent="10"/>
    </xf>
    <xf numFmtId="38" fontId="5" fillId="0" borderId="3" xfId="1" applyFont="1" applyFill="1" applyBorder="1" applyAlignment="1">
      <alignment horizontal="distributed" vertical="center" justifyLastLine="1"/>
    </xf>
    <xf numFmtId="38" fontId="5" fillId="0" borderId="5" xfId="1" applyFont="1" applyFill="1" applyBorder="1" applyAlignment="1">
      <alignment horizontal="distributed" vertical="center" justifyLastLine="1"/>
    </xf>
    <xf numFmtId="38" fontId="5" fillId="0" borderId="6" xfId="1" applyFont="1" applyFill="1" applyBorder="1" applyAlignment="1">
      <alignment horizontal="distributed" vertical="center" justifyLastLine="1"/>
    </xf>
    <xf numFmtId="0" fontId="7" fillId="0" borderId="6" xfId="0" applyFont="1" applyFill="1" applyBorder="1" applyAlignment="1">
      <alignment horizontal="distributed" vertical="center" justifyLastLine="1"/>
    </xf>
    <xf numFmtId="0" fontId="2" fillId="0" borderId="6" xfId="1" applyNumberFormat="1" applyFont="1" applyFill="1" applyBorder="1" applyAlignment="1">
      <alignment horizontal="distributed" vertical="center" wrapText="1" justifyLastLine="1"/>
    </xf>
    <xf numFmtId="38" fontId="5" fillId="0" borderId="7" xfId="1" applyFont="1" applyFill="1" applyBorder="1" applyAlignment="1">
      <alignment horizontal="center" vertical="center" shrinkToFit="1"/>
    </xf>
    <xf numFmtId="38" fontId="5" fillId="0" borderId="8" xfId="1" applyFont="1" applyFill="1" applyBorder="1" applyAlignment="1">
      <alignment horizontal="distributed" vertical="center" justifyLastLine="1"/>
    </xf>
    <xf numFmtId="38" fontId="5" fillId="0" borderId="6" xfId="1" applyFont="1" applyFill="1" applyBorder="1" applyAlignment="1">
      <alignment horizontal="distributed" vertical="center" justifyLastLine="1"/>
    </xf>
    <xf numFmtId="38" fontId="5" fillId="0" borderId="9" xfId="1" applyFont="1" applyFill="1" applyBorder="1" applyAlignment="1">
      <alignment horizontal="center" vertical="center" shrinkToFit="1"/>
    </xf>
    <xf numFmtId="38" fontId="5" fillId="0" borderId="10" xfId="1" applyFont="1" applyFill="1" applyBorder="1" applyAlignment="1">
      <alignment horizontal="distributed"/>
    </xf>
    <xf numFmtId="38" fontId="5" fillId="0" borderId="11" xfId="1" applyFont="1" applyFill="1" applyBorder="1"/>
    <xf numFmtId="38" fontId="5" fillId="0" borderId="12" xfId="1" applyFont="1" applyFill="1" applyBorder="1"/>
    <xf numFmtId="38" fontId="5" fillId="0" borderId="0" xfId="1" applyFont="1" applyFill="1" applyAlignment="1">
      <alignment horizontal="center" vertical="distributed" textRotation="255" justifyLastLine="1"/>
    </xf>
    <xf numFmtId="38" fontId="5" fillId="0" borderId="0" xfId="1" applyFont="1" applyFill="1" applyAlignment="1">
      <alignment horizontal="distributed"/>
    </xf>
    <xf numFmtId="38" fontId="2" fillId="0" borderId="0" xfId="1" applyFont="1" applyFill="1" applyBorder="1" applyAlignment="1">
      <alignment horizontal="distributed"/>
    </xf>
    <xf numFmtId="38" fontId="2" fillId="0" borderId="0" xfId="1" applyFont="1" applyFill="1" applyAlignment="1">
      <alignment horizontal="distributed"/>
    </xf>
    <xf numFmtId="38" fontId="5" fillId="0" borderId="0" xfId="1" applyFont="1" applyFill="1" applyAlignment="1">
      <alignment horizontal="center" vertical="center" textRotation="255"/>
    </xf>
    <xf numFmtId="38" fontId="5" fillId="0" borderId="0" xfId="1" applyFont="1" applyFill="1" applyAlignment="1">
      <alignment horizontal="distributed"/>
    </xf>
    <xf numFmtId="38" fontId="8" fillId="0" borderId="0" xfId="1" applyFont="1" applyFill="1" applyAlignment="1">
      <alignment horizontal="distributed"/>
    </xf>
    <xf numFmtId="38" fontId="5" fillId="0" borderId="0" xfId="1" applyFont="1" applyFill="1" applyAlignment="1">
      <alignment horizontal="right" vertical="center"/>
    </xf>
    <xf numFmtId="38" fontId="5" fillId="0" borderId="0" xfId="1" applyFont="1" applyFill="1" applyAlignment="1"/>
    <xf numFmtId="38" fontId="5" fillId="0" borderId="0" xfId="1" applyFont="1" applyFill="1" applyAlignment="1">
      <alignment vertical="center"/>
    </xf>
    <xf numFmtId="38" fontId="5" fillId="0" borderId="0" xfId="1" applyFont="1" applyFill="1" applyAlignment="1">
      <alignment horizontal="right" vertical="center"/>
    </xf>
    <xf numFmtId="38" fontId="5" fillId="0" borderId="0" xfId="1" applyFont="1" applyFill="1" applyBorder="1" applyAlignment="1">
      <alignment vertical="center"/>
    </xf>
    <xf numFmtId="38" fontId="5" fillId="0" borderId="12" xfId="1" applyFont="1" applyFill="1" applyBorder="1" applyAlignment="1">
      <alignment vertical="center"/>
    </xf>
    <xf numFmtId="38" fontId="5" fillId="0" borderId="0" xfId="1" applyFont="1" applyFill="1" applyBorder="1" applyAlignment="1">
      <alignment horizontal="right"/>
    </xf>
    <xf numFmtId="38" fontId="5" fillId="0" borderId="0" xfId="1" applyFont="1" applyFill="1" applyBorder="1" applyAlignment="1" applyProtection="1">
      <alignment vertical="center"/>
      <protection locked="0"/>
    </xf>
    <xf numFmtId="38" fontId="5" fillId="0" borderId="13" xfId="1" applyFont="1" applyFill="1" applyBorder="1" applyAlignment="1" applyProtection="1">
      <alignment vertical="center"/>
      <protection locked="0"/>
    </xf>
    <xf numFmtId="38" fontId="5" fillId="0" borderId="13" xfId="1" applyFont="1" applyFill="1" applyBorder="1" applyAlignment="1" applyProtection="1">
      <alignment horizontal="right" vertical="center"/>
      <protection locked="0"/>
    </xf>
    <xf numFmtId="38" fontId="5" fillId="0" borderId="14" xfId="1" applyFont="1" applyFill="1" applyBorder="1"/>
    <xf numFmtId="38" fontId="9" fillId="0" borderId="14" xfId="1" applyFont="1" applyFill="1" applyBorder="1" applyAlignment="1" applyProtection="1">
      <alignment horizontal="right"/>
      <protection locked="0"/>
    </xf>
    <xf numFmtId="38" fontId="9" fillId="0" borderId="0" xfId="1" applyFont="1" applyFill="1" applyProtection="1">
      <protection locked="0"/>
    </xf>
    <xf numFmtId="38" fontId="9" fillId="0" borderId="0" xfId="1" applyFont="1" applyFill="1" applyBorder="1" applyAlignment="1" applyProtection="1">
      <alignment horizontal="right"/>
      <protection locked="0"/>
    </xf>
    <xf numFmtId="0" fontId="2" fillId="0" borderId="0" xfId="0" applyFont="1" applyFill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9</xdr:row>
      <xdr:rowOff>133350</xdr:rowOff>
    </xdr:from>
    <xdr:to>
      <xdr:col>2</xdr:col>
      <xdr:colOff>0</xdr:colOff>
      <xdr:row>9</xdr:row>
      <xdr:rowOff>133350</xdr:rowOff>
    </xdr:to>
    <xdr:sp macro="" textlink="">
      <xdr:nvSpPr>
        <xdr:cNvPr id="2" name="Line 3"/>
        <xdr:cNvSpPr>
          <a:spLocks noChangeShapeType="1"/>
        </xdr:cNvSpPr>
      </xdr:nvSpPr>
      <xdr:spPr bwMode="auto">
        <a:xfrm flipH="1" flipV="1">
          <a:off x="504825" y="2209800"/>
          <a:ext cx="34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390525</xdr:colOff>
      <xdr:row>9</xdr:row>
      <xdr:rowOff>133350</xdr:rowOff>
    </xdr:from>
    <xdr:to>
      <xdr:col>1</xdr:col>
      <xdr:colOff>390525</xdr:colOff>
      <xdr:row>15</xdr:row>
      <xdr:rowOff>152400</xdr:rowOff>
    </xdr:to>
    <xdr:sp macro="" textlink="">
      <xdr:nvSpPr>
        <xdr:cNvPr id="3" name="Line 4"/>
        <xdr:cNvSpPr>
          <a:spLocks noChangeShapeType="1"/>
        </xdr:cNvSpPr>
      </xdr:nvSpPr>
      <xdr:spPr bwMode="auto">
        <a:xfrm>
          <a:off x="504825" y="2209800"/>
          <a:ext cx="0" cy="1276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361950</xdr:colOff>
      <xdr:row>10</xdr:row>
      <xdr:rowOff>104775</xdr:rowOff>
    </xdr:from>
    <xdr:to>
      <xdr:col>2</xdr:col>
      <xdr:colOff>457200</xdr:colOff>
      <xdr:row>10</xdr:row>
      <xdr:rowOff>104775</xdr:rowOff>
    </xdr:to>
    <xdr:sp macro="" textlink="">
      <xdr:nvSpPr>
        <xdr:cNvPr id="4" name="Line 6"/>
        <xdr:cNvSpPr>
          <a:spLocks noChangeShapeType="1"/>
        </xdr:cNvSpPr>
      </xdr:nvSpPr>
      <xdr:spPr bwMode="auto">
        <a:xfrm flipH="1">
          <a:off x="901700" y="2390775"/>
          <a:ext cx="6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371475</xdr:colOff>
      <xdr:row>10</xdr:row>
      <xdr:rowOff>114300</xdr:rowOff>
    </xdr:from>
    <xdr:to>
      <xdr:col>2</xdr:col>
      <xdr:colOff>371475</xdr:colOff>
      <xdr:row>12</xdr:row>
      <xdr:rowOff>133350</xdr:rowOff>
    </xdr:to>
    <xdr:sp macro="" textlink="">
      <xdr:nvSpPr>
        <xdr:cNvPr id="5" name="Line 7"/>
        <xdr:cNvSpPr>
          <a:spLocks noChangeShapeType="1"/>
        </xdr:cNvSpPr>
      </xdr:nvSpPr>
      <xdr:spPr bwMode="auto">
        <a:xfrm>
          <a:off x="911225" y="2400300"/>
          <a:ext cx="0" cy="438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12</xdr:row>
      <xdr:rowOff>123825</xdr:rowOff>
    </xdr:from>
    <xdr:to>
      <xdr:col>3</xdr:col>
      <xdr:colOff>0</xdr:colOff>
      <xdr:row>12</xdr:row>
      <xdr:rowOff>123825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920750" y="2828925"/>
          <a:ext cx="44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371475</xdr:colOff>
      <xdr:row>15</xdr:row>
      <xdr:rowOff>0</xdr:rowOff>
    </xdr:from>
    <xdr:to>
      <xdr:col>2</xdr:col>
      <xdr:colOff>371475</xdr:colOff>
      <xdr:row>15</xdr:row>
      <xdr:rowOff>0</xdr:rowOff>
    </xdr:to>
    <xdr:sp macro="" textlink="">
      <xdr:nvSpPr>
        <xdr:cNvPr id="7" name="Line 10"/>
        <xdr:cNvSpPr>
          <a:spLocks noChangeShapeType="1"/>
        </xdr:cNvSpPr>
      </xdr:nvSpPr>
      <xdr:spPr bwMode="auto">
        <a:xfrm>
          <a:off x="911225" y="333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390525</xdr:colOff>
      <xdr:row>17</xdr:row>
      <xdr:rowOff>114300</xdr:rowOff>
    </xdr:from>
    <xdr:to>
      <xdr:col>2</xdr:col>
      <xdr:colOff>0</xdr:colOff>
      <xdr:row>17</xdr:row>
      <xdr:rowOff>114300</xdr:rowOff>
    </xdr:to>
    <xdr:sp macro="" textlink="">
      <xdr:nvSpPr>
        <xdr:cNvPr id="8" name="Line 13"/>
        <xdr:cNvSpPr>
          <a:spLocks noChangeShapeType="1"/>
        </xdr:cNvSpPr>
      </xdr:nvSpPr>
      <xdr:spPr bwMode="auto">
        <a:xfrm flipH="1" flipV="1">
          <a:off x="504825" y="3905250"/>
          <a:ext cx="34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390525</xdr:colOff>
      <xdr:row>17</xdr:row>
      <xdr:rowOff>114300</xdr:rowOff>
    </xdr:from>
    <xdr:to>
      <xdr:col>1</xdr:col>
      <xdr:colOff>390525</xdr:colOff>
      <xdr:row>39</xdr:row>
      <xdr:rowOff>123825</xdr:rowOff>
    </xdr:to>
    <xdr:sp macro="" textlink="">
      <xdr:nvSpPr>
        <xdr:cNvPr id="9" name="Line 14"/>
        <xdr:cNvSpPr>
          <a:spLocks noChangeShapeType="1"/>
        </xdr:cNvSpPr>
      </xdr:nvSpPr>
      <xdr:spPr bwMode="auto">
        <a:xfrm flipH="1">
          <a:off x="504825" y="3905250"/>
          <a:ext cx="0" cy="4619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390525</xdr:colOff>
      <xdr:row>39</xdr:row>
      <xdr:rowOff>123825</xdr:rowOff>
    </xdr:from>
    <xdr:to>
      <xdr:col>2</xdr:col>
      <xdr:colOff>0</xdr:colOff>
      <xdr:row>39</xdr:row>
      <xdr:rowOff>123825</xdr:rowOff>
    </xdr:to>
    <xdr:sp macro="" textlink="">
      <xdr:nvSpPr>
        <xdr:cNvPr id="10" name="Line 15"/>
        <xdr:cNvSpPr>
          <a:spLocks noChangeShapeType="1"/>
        </xdr:cNvSpPr>
      </xdr:nvSpPr>
      <xdr:spPr bwMode="auto">
        <a:xfrm>
          <a:off x="504825" y="8524875"/>
          <a:ext cx="34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361950</xdr:colOff>
      <xdr:row>18</xdr:row>
      <xdr:rowOff>114300</xdr:rowOff>
    </xdr:from>
    <xdr:to>
      <xdr:col>2</xdr:col>
      <xdr:colOff>457200</xdr:colOff>
      <xdr:row>18</xdr:row>
      <xdr:rowOff>114300</xdr:rowOff>
    </xdr:to>
    <xdr:sp macro="" textlink="">
      <xdr:nvSpPr>
        <xdr:cNvPr id="11" name="Line 16"/>
        <xdr:cNvSpPr>
          <a:spLocks noChangeShapeType="1"/>
        </xdr:cNvSpPr>
      </xdr:nvSpPr>
      <xdr:spPr bwMode="auto">
        <a:xfrm flipH="1">
          <a:off x="901700" y="4114800"/>
          <a:ext cx="6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371475</xdr:colOff>
      <xdr:row>18</xdr:row>
      <xdr:rowOff>123825</xdr:rowOff>
    </xdr:from>
    <xdr:to>
      <xdr:col>2</xdr:col>
      <xdr:colOff>371475</xdr:colOff>
      <xdr:row>33</xdr:row>
      <xdr:rowOff>133350</xdr:rowOff>
    </xdr:to>
    <xdr:sp macro="" textlink="">
      <xdr:nvSpPr>
        <xdr:cNvPr id="12" name="Line 17"/>
        <xdr:cNvSpPr>
          <a:spLocks noChangeShapeType="1"/>
        </xdr:cNvSpPr>
      </xdr:nvSpPr>
      <xdr:spPr bwMode="auto">
        <a:xfrm>
          <a:off x="911225" y="4124325"/>
          <a:ext cx="0" cy="3152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371475</xdr:colOff>
      <xdr:row>33</xdr:row>
      <xdr:rowOff>133350</xdr:rowOff>
    </xdr:from>
    <xdr:to>
      <xdr:col>3</xdr:col>
      <xdr:colOff>0</xdr:colOff>
      <xdr:row>33</xdr:row>
      <xdr:rowOff>133350</xdr:rowOff>
    </xdr:to>
    <xdr:sp macro="" textlink="">
      <xdr:nvSpPr>
        <xdr:cNvPr id="13" name="Line 18"/>
        <xdr:cNvSpPr>
          <a:spLocks noChangeShapeType="1"/>
        </xdr:cNvSpPr>
      </xdr:nvSpPr>
      <xdr:spPr bwMode="auto">
        <a:xfrm>
          <a:off x="911225" y="7277100"/>
          <a:ext cx="53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371475</xdr:colOff>
      <xdr:row>35</xdr:row>
      <xdr:rowOff>123825</xdr:rowOff>
    </xdr:from>
    <xdr:to>
      <xdr:col>2</xdr:col>
      <xdr:colOff>457200</xdr:colOff>
      <xdr:row>35</xdr:row>
      <xdr:rowOff>123825</xdr:rowOff>
    </xdr:to>
    <xdr:sp macro="" textlink="">
      <xdr:nvSpPr>
        <xdr:cNvPr id="14" name="Line 19"/>
        <xdr:cNvSpPr>
          <a:spLocks noChangeShapeType="1"/>
        </xdr:cNvSpPr>
      </xdr:nvSpPr>
      <xdr:spPr bwMode="auto">
        <a:xfrm flipH="1">
          <a:off x="911225" y="7686675"/>
          <a:ext cx="53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35</xdr:row>
      <xdr:rowOff>133350</xdr:rowOff>
    </xdr:from>
    <xdr:to>
      <xdr:col>2</xdr:col>
      <xdr:colOff>381000</xdr:colOff>
      <xdr:row>38</xdr:row>
      <xdr:rowOff>123825</xdr:rowOff>
    </xdr:to>
    <xdr:sp macro="" textlink="">
      <xdr:nvSpPr>
        <xdr:cNvPr id="15" name="Line 20"/>
        <xdr:cNvSpPr>
          <a:spLocks noChangeShapeType="1"/>
        </xdr:cNvSpPr>
      </xdr:nvSpPr>
      <xdr:spPr bwMode="auto">
        <a:xfrm>
          <a:off x="920750" y="7696200"/>
          <a:ext cx="0" cy="619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38</xdr:row>
      <xdr:rowOff>123825</xdr:rowOff>
    </xdr:from>
    <xdr:to>
      <xdr:col>3</xdr:col>
      <xdr:colOff>0</xdr:colOff>
      <xdr:row>38</xdr:row>
      <xdr:rowOff>123825</xdr:rowOff>
    </xdr:to>
    <xdr:sp macro="" textlink="">
      <xdr:nvSpPr>
        <xdr:cNvPr id="16" name="Line 21"/>
        <xdr:cNvSpPr>
          <a:spLocks noChangeShapeType="1"/>
        </xdr:cNvSpPr>
      </xdr:nvSpPr>
      <xdr:spPr bwMode="auto">
        <a:xfrm>
          <a:off x="920750" y="8315325"/>
          <a:ext cx="44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295275</xdr:colOff>
      <xdr:row>19</xdr:row>
      <xdr:rowOff>123825</xdr:rowOff>
    </xdr:from>
    <xdr:to>
      <xdr:col>4</xdr:col>
      <xdr:colOff>0</xdr:colOff>
      <xdr:row>19</xdr:row>
      <xdr:rowOff>123825</xdr:rowOff>
    </xdr:to>
    <xdr:sp macro="" textlink="">
      <xdr:nvSpPr>
        <xdr:cNvPr id="17" name="Line 22"/>
        <xdr:cNvSpPr>
          <a:spLocks noChangeShapeType="1"/>
        </xdr:cNvSpPr>
      </xdr:nvSpPr>
      <xdr:spPr bwMode="auto">
        <a:xfrm flipH="1">
          <a:off x="1260475" y="4333875"/>
          <a:ext cx="60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295275</xdr:colOff>
      <xdr:row>19</xdr:row>
      <xdr:rowOff>123825</xdr:rowOff>
    </xdr:from>
    <xdr:to>
      <xdr:col>3</xdr:col>
      <xdr:colOff>295275</xdr:colOff>
      <xdr:row>25</xdr:row>
      <xdr:rowOff>142875</xdr:rowOff>
    </xdr:to>
    <xdr:sp macro="" textlink="">
      <xdr:nvSpPr>
        <xdr:cNvPr id="18" name="Line 23"/>
        <xdr:cNvSpPr>
          <a:spLocks noChangeShapeType="1"/>
        </xdr:cNvSpPr>
      </xdr:nvSpPr>
      <xdr:spPr bwMode="auto">
        <a:xfrm>
          <a:off x="1260475" y="4333875"/>
          <a:ext cx="0" cy="1276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304800</xdr:colOff>
      <xdr:row>25</xdr:row>
      <xdr:rowOff>133350</xdr:rowOff>
    </xdr:from>
    <xdr:to>
      <xdr:col>4</xdr:col>
      <xdr:colOff>9525</xdr:colOff>
      <xdr:row>25</xdr:row>
      <xdr:rowOff>133350</xdr:rowOff>
    </xdr:to>
    <xdr:sp macro="" textlink="">
      <xdr:nvSpPr>
        <xdr:cNvPr id="19" name="Line 24"/>
        <xdr:cNvSpPr>
          <a:spLocks noChangeShapeType="1"/>
        </xdr:cNvSpPr>
      </xdr:nvSpPr>
      <xdr:spPr bwMode="auto">
        <a:xfrm flipV="1">
          <a:off x="1270000" y="5600700"/>
          <a:ext cx="60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314325</xdr:colOff>
      <xdr:row>28</xdr:row>
      <xdr:rowOff>133350</xdr:rowOff>
    </xdr:from>
    <xdr:to>
      <xdr:col>4</xdr:col>
      <xdr:colOff>0</xdr:colOff>
      <xdr:row>28</xdr:row>
      <xdr:rowOff>133350</xdr:rowOff>
    </xdr:to>
    <xdr:sp macro="" textlink="">
      <xdr:nvSpPr>
        <xdr:cNvPr id="20" name="Line 25"/>
        <xdr:cNvSpPr>
          <a:spLocks noChangeShapeType="1"/>
        </xdr:cNvSpPr>
      </xdr:nvSpPr>
      <xdr:spPr bwMode="auto">
        <a:xfrm flipH="1" flipV="1">
          <a:off x="1279525" y="6229350"/>
          <a:ext cx="412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314325</xdr:colOff>
      <xdr:row>28</xdr:row>
      <xdr:rowOff>133350</xdr:rowOff>
    </xdr:from>
    <xdr:to>
      <xdr:col>3</xdr:col>
      <xdr:colOff>314325</xdr:colOff>
      <xdr:row>29</xdr:row>
      <xdr:rowOff>142875</xdr:rowOff>
    </xdr:to>
    <xdr:sp macro="" textlink="">
      <xdr:nvSpPr>
        <xdr:cNvPr id="21" name="Line 26"/>
        <xdr:cNvSpPr>
          <a:spLocks noChangeShapeType="1"/>
        </xdr:cNvSpPr>
      </xdr:nvSpPr>
      <xdr:spPr bwMode="auto">
        <a:xfrm>
          <a:off x="1279525" y="6229350"/>
          <a:ext cx="0" cy="219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314325</xdr:colOff>
      <xdr:row>29</xdr:row>
      <xdr:rowOff>142875</xdr:rowOff>
    </xdr:from>
    <xdr:to>
      <xdr:col>4</xdr:col>
      <xdr:colOff>9525</xdr:colOff>
      <xdr:row>29</xdr:row>
      <xdr:rowOff>142875</xdr:rowOff>
    </xdr:to>
    <xdr:sp macro="" textlink="">
      <xdr:nvSpPr>
        <xdr:cNvPr id="22" name="Line 28"/>
        <xdr:cNvSpPr>
          <a:spLocks noChangeShapeType="1"/>
        </xdr:cNvSpPr>
      </xdr:nvSpPr>
      <xdr:spPr bwMode="auto">
        <a:xfrm>
          <a:off x="1279525" y="6448425"/>
          <a:ext cx="50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123825</xdr:colOff>
      <xdr:row>35</xdr:row>
      <xdr:rowOff>9525</xdr:rowOff>
    </xdr:from>
    <xdr:to>
      <xdr:col>17</xdr:col>
      <xdr:colOff>209550</xdr:colOff>
      <xdr:row>36</xdr:row>
      <xdr:rowOff>190500</xdr:rowOff>
    </xdr:to>
    <xdr:sp macro="" textlink="">
      <xdr:nvSpPr>
        <xdr:cNvPr id="23" name="AutoShape 29"/>
        <xdr:cNvSpPr>
          <a:spLocks/>
        </xdr:cNvSpPr>
      </xdr:nvSpPr>
      <xdr:spPr bwMode="auto">
        <a:xfrm>
          <a:off x="11458575" y="7572375"/>
          <a:ext cx="85725" cy="390525"/>
        </a:xfrm>
        <a:prstGeom prst="rightBrace">
          <a:avLst>
            <a:gd name="adj1" fmla="val 3796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390525</xdr:colOff>
      <xdr:row>15</xdr:row>
      <xdr:rowOff>142875</xdr:rowOff>
    </xdr:from>
    <xdr:to>
      <xdr:col>2</xdr:col>
      <xdr:colOff>0</xdr:colOff>
      <xdr:row>15</xdr:row>
      <xdr:rowOff>142875</xdr:rowOff>
    </xdr:to>
    <xdr:sp macro="" textlink="">
      <xdr:nvSpPr>
        <xdr:cNvPr id="24" name="Line 31"/>
        <xdr:cNvSpPr>
          <a:spLocks noChangeShapeType="1"/>
        </xdr:cNvSpPr>
      </xdr:nvSpPr>
      <xdr:spPr bwMode="auto">
        <a:xfrm>
          <a:off x="504825" y="3476625"/>
          <a:ext cx="34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74892</xdr:colOff>
      <xdr:row>44</xdr:row>
      <xdr:rowOff>64621</xdr:rowOff>
    </xdr:from>
    <xdr:to>
      <xdr:col>11</xdr:col>
      <xdr:colOff>14941</xdr:colOff>
      <xdr:row>45</xdr:row>
      <xdr:rowOff>874246</xdr:rowOff>
    </xdr:to>
    <xdr:sp macro="" textlink="">
      <xdr:nvSpPr>
        <xdr:cNvPr id="25" name="テキスト ボックス 24"/>
        <xdr:cNvSpPr txBox="1"/>
      </xdr:nvSpPr>
      <xdr:spPr>
        <a:xfrm>
          <a:off x="74892" y="9608671"/>
          <a:ext cx="6753599" cy="10445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（注）</a:t>
          </a:r>
          <a:r>
            <a:rPr kumimoji="1" lang="ja-JP" altLang="en-US" sz="10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  １．在学者数は「令和</a:t>
          </a:r>
          <a:r>
            <a:rPr kumimoji="1" lang="en-US" altLang="ja-JP" sz="10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2</a:t>
          </a:r>
          <a:r>
            <a:rPr kumimoji="1" lang="ja-JP" altLang="en-US" sz="10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年度学校基本統計（学校基本調査報告書）」　　　　　　　　　</a:t>
          </a:r>
          <a:endParaRPr kumimoji="1" lang="en-US" altLang="ja-JP" sz="10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0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　　　　　人口は「住民基本台帳に基づく人口、人口動態及び世帯数（令和</a:t>
          </a:r>
          <a:r>
            <a:rPr kumimoji="1" lang="en-US" altLang="ja-JP" sz="10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3</a:t>
          </a:r>
          <a:r>
            <a:rPr kumimoji="1" lang="ja-JP" altLang="en-US" sz="10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  <a:r>
            <a:rPr kumimoji="1" lang="en-US" altLang="ja-JP" sz="10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</a:t>
          </a:r>
          <a:r>
            <a:rPr kumimoji="1" lang="ja-JP" altLang="en-US" sz="10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kumimoji="1" lang="en-US" altLang="ja-JP" sz="10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</a:t>
          </a:r>
          <a:r>
            <a:rPr kumimoji="1" lang="ja-JP" altLang="en-US" sz="10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日現在）」の数値である。</a:t>
          </a:r>
          <a:endParaRPr kumimoji="1" lang="en-US" altLang="ja-JP" sz="10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        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          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２．</a:t>
          </a: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社会教育費、教育行政費の人口には、住民基本台帳の適用対象となった外国人住人が含まれる。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　　　</a:t>
          </a:r>
          <a:r>
            <a:rPr kumimoji="1" lang="ja-JP" altLang="en-US" sz="10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　</a:t>
          </a:r>
        </a:p>
      </xdr:txBody>
    </xdr:sp>
    <xdr:clientData/>
  </xdr:twoCellAnchor>
  <xdr:twoCellAnchor>
    <xdr:from>
      <xdr:col>3</xdr:col>
      <xdr:colOff>314325</xdr:colOff>
      <xdr:row>31</xdr:row>
      <xdr:rowOff>133350</xdr:rowOff>
    </xdr:from>
    <xdr:to>
      <xdr:col>4</xdr:col>
      <xdr:colOff>0</xdr:colOff>
      <xdr:row>31</xdr:row>
      <xdr:rowOff>133350</xdr:rowOff>
    </xdr:to>
    <xdr:sp macro="" textlink="">
      <xdr:nvSpPr>
        <xdr:cNvPr id="26" name="Line 25"/>
        <xdr:cNvSpPr>
          <a:spLocks noChangeShapeType="1"/>
        </xdr:cNvSpPr>
      </xdr:nvSpPr>
      <xdr:spPr bwMode="auto">
        <a:xfrm flipH="1" flipV="1">
          <a:off x="1279525" y="6858000"/>
          <a:ext cx="412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314325</xdr:colOff>
      <xdr:row>31</xdr:row>
      <xdr:rowOff>133350</xdr:rowOff>
    </xdr:from>
    <xdr:to>
      <xdr:col>3</xdr:col>
      <xdr:colOff>314325</xdr:colOff>
      <xdr:row>32</xdr:row>
      <xdr:rowOff>142875</xdr:rowOff>
    </xdr:to>
    <xdr:sp macro="" textlink="">
      <xdr:nvSpPr>
        <xdr:cNvPr id="27" name="Line 26"/>
        <xdr:cNvSpPr>
          <a:spLocks noChangeShapeType="1"/>
        </xdr:cNvSpPr>
      </xdr:nvSpPr>
      <xdr:spPr bwMode="auto">
        <a:xfrm>
          <a:off x="1279525" y="6858000"/>
          <a:ext cx="0" cy="219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314325</xdr:colOff>
      <xdr:row>32</xdr:row>
      <xdr:rowOff>142875</xdr:rowOff>
    </xdr:from>
    <xdr:to>
      <xdr:col>4</xdr:col>
      <xdr:colOff>9525</xdr:colOff>
      <xdr:row>32</xdr:row>
      <xdr:rowOff>142875</xdr:rowOff>
    </xdr:to>
    <xdr:sp macro="" textlink="">
      <xdr:nvSpPr>
        <xdr:cNvPr id="28" name="Line 28"/>
        <xdr:cNvSpPr>
          <a:spLocks noChangeShapeType="1"/>
        </xdr:cNvSpPr>
      </xdr:nvSpPr>
      <xdr:spPr bwMode="auto">
        <a:xfrm>
          <a:off x="1279525" y="7077075"/>
          <a:ext cx="50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519;&#26619;&#32113;&#35336;/&#38609;&#65288;&#32113;&#35336;&#12381;&#12398;&#20182;&#65289;/040-&#25945;&#32946;&#32113;&#35336;&#12487;&#12540;&#12479;&#65288;&#25945;&#32946;&#32113;&#35336;&#24180;&#22577;&#65289;/R3/3&#22320;&#26041;&#25945;&#32946;&#36027;&#35519;&#26619;&#65288;&#26410;&#65289;/r3(2)-1-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チェック"/>
    </sheetNames>
    <sheetDataSet>
      <sheetData sheetId="0"/>
      <sheetData sheetId="1"/>
      <sheetData sheetId="2">
        <row r="7">
          <cell r="F7">
            <v>88584</v>
          </cell>
          <cell r="H7">
            <v>20066</v>
          </cell>
          <cell r="J7">
            <v>4961692</v>
          </cell>
          <cell r="L7">
            <v>380260</v>
          </cell>
          <cell r="N7">
            <v>444</v>
          </cell>
        </row>
        <row r="8">
          <cell r="P8">
            <v>4284479</v>
          </cell>
        </row>
        <row r="9">
          <cell r="P9">
            <v>3514753</v>
          </cell>
        </row>
        <row r="10">
          <cell r="P10">
            <v>2226737</v>
          </cell>
        </row>
        <row r="11">
          <cell r="P11">
            <v>50260</v>
          </cell>
        </row>
        <row r="12">
          <cell r="P12">
            <v>29398</v>
          </cell>
        </row>
        <row r="13">
          <cell r="P13">
            <v>509016</v>
          </cell>
        </row>
        <row r="14">
          <cell r="P14">
            <v>517394</v>
          </cell>
        </row>
        <row r="15">
          <cell r="P15" t="str">
            <v>-</v>
          </cell>
        </row>
        <row r="16">
          <cell r="P16">
            <v>181948</v>
          </cell>
        </row>
        <row r="17">
          <cell r="P17">
            <v>100835</v>
          </cell>
        </row>
        <row r="18">
          <cell r="P18">
            <v>315757</v>
          </cell>
        </row>
        <row r="19">
          <cell r="P19">
            <v>82439</v>
          </cell>
        </row>
        <row r="20">
          <cell r="P20">
            <v>233318</v>
          </cell>
        </row>
        <row r="21">
          <cell r="P21">
            <v>336356</v>
          </cell>
        </row>
        <row r="22">
          <cell r="P22">
            <v>38855</v>
          </cell>
        </row>
        <row r="23">
          <cell r="P23">
            <v>297501</v>
          </cell>
        </row>
        <row r="24">
          <cell r="P24">
            <v>16778</v>
          </cell>
        </row>
        <row r="25">
          <cell r="P25">
            <v>684843</v>
          </cell>
        </row>
        <row r="26">
          <cell r="P26">
            <v>11087</v>
          </cell>
        </row>
        <row r="27">
          <cell r="P27">
            <v>610688</v>
          </cell>
        </row>
        <row r="28">
          <cell r="P28">
            <v>59918</v>
          </cell>
        </row>
        <row r="29">
          <cell r="P29">
            <v>3150</v>
          </cell>
        </row>
        <row r="30">
          <cell r="P30">
            <v>481724</v>
          </cell>
        </row>
        <row r="37">
          <cell r="F37">
            <v>9041945</v>
          </cell>
          <cell r="H37">
            <v>22974664</v>
          </cell>
          <cell r="J37">
            <v>15483791</v>
          </cell>
          <cell r="L37">
            <v>2631725</v>
          </cell>
          <cell r="N37">
            <v>35004</v>
          </cell>
        </row>
        <row r="38">
          <cell r="P38">
            <v>38823278</v>
          </cell>
        </row>
        <row r="39">
          <cell r="P39">
            <v>33154914</v>
          </cell>
        </row>
        <row r="40">
          <cell r="P40">
            <v>20788000</v>
          </cell>
        </row>
        <row r="41">
          <cell r="P41">
            <v>96849</v>
          </cell>
        </row>
        <row r="42">
          <cell r="P42">
            <v>910925</v>
          </cell>
        </row>
        <row r="43">
          <cell r="P43">
            <v>2737718</v>
          </cell>
        </row>
        <row r="44">
          <cell r="P44">
            <v>4993787</v>
          </cell>
        </row>
        <row r="45">
          <cell r="P45">
            <v>19342</v>
          </cell>
        </row>
        <row r="46">
          <cell r="P46">
            <v>3608293</v>
          </cell>
        </row>
        <row r="47">
          <cell r="P47">
            <v>1272034</v>
          </cell>
        </row>
        <row r="48">
          <cell r="P48">
            <v>1942427</v>
          </cell>
        </row>
        <row r="49">
          <cell r="P49">
            <v>395253</v>
          </cell>
        </row>
        <row r="50">
          <cell r="P50">
            <v>1547174</v>
          </cell>
        </row>
        <row r="51">
          <cell r="P51">
            <v>2284250</v>
          </cell>
        </row>
        <row r="52">
          <cell r="P52">
            <v>488102</v>
          </cell>
        </row>
        <row r="53">
          <cell r="P53">
            <v>1796148</v>
          </cell>
        </row>
        <row r="54">
          <cell r="P54">
            <v>169653</v>
          </cell>
        </row>
        <row r="55">
          <cell r="P55">
            <v>7185787</v>
          </cell>
        </row>
        <row r="56">
          <cell r="P56">
            <v>29303</v>
          </cell>
        </row>
        <row r="57">
          <cell r="P57">
            <v>4249393</v>
          </cell>
        </row>
        <row r="58">
          <cell r="P58">
            <v>2850137</v>
          </cell>
        </row>
        <row r="59">
          <cell r="P59">
            <v>56954</v>
          </cell>
        </row>
        <row r="60">
          <cell r="P60">
            <v>4158064</v>
          </cell>
        </row>
      </sheetData>
      <sheetData sheetId="3">
        <row r="7">
          <cell r="F7">
            <v>5248378</v>
          </cell>
          <cell r="H7">
            <v>14141335</v>
          </cell>
          <cell r="J7">
            <v>7996299</v>
          </cell>
          <cell r="L7">
            <v>1313805</v>
          </cell>
          <cell r="N7">
            <v>10915</v>
          </cell>
        </row>
        <row r="8">
          <cell r="P8">
            <v>22878566</v>
          </cell>
        </row>
        <row r="9">
          <cell r="P9">
            <v>19774724</v>
          </cell>
        </row>
        <row r="10">
          <cell r="P10">
            <v>12785475</v>
          </cell>
        </row>
        <row r="11">
          <cell r="P11">
            <v>161736</v>
          </cell>
        </row>
        <row r="12">
          <cell r="P12">
            <v>494508</v>
          </cell>
        </row>
        <row r="13">
          <cell r="P13">
            <v>1114365</v>
          </cell>
        </row>
        <row r="14">
          <cell r="P14">
            <v>2990378</v>
          </cell>
        </row>
        <row r="15">
          <cell r="P15">
            <v>9445</v>
          </cell>
        </row>
        <row r="16">
          <cell r="P16">
            <v>2218817</v>
          </cell>
        </row>
        <row r="17">
          <cell r="P17">
            <v>600473</v>
          </cell>
        </row>
        <row r="18">
          <cell r="P18">
            <v>1093506</v>
          </cell>
        </row>
        <row r="19">
          <cell r="P19">
            <v>175518</v>
          </cell>
        </row>
        <row r="20">
          <cell r="P20">
            <v>917988</v>
          </cell>
        </row>
        <row r="21">
          <cell r="P21">
            <v>1341044</v>
          </cell>
        </row>
        <row r="22">
          <cell r="P22">
            <v>407593</v>
          </cell>
        </row>
        <row r="23">
          <cell r="P23">
            <v>933451</v>
          </cell>
        </row>
        <row r="24">
          <cell r="P24">
            <v>68819</v>
          </cell>
        </row>
        <row r="25">
          <cell r="P25">
            <v>3073673</v>
          </cell>
        </row>
        <row r="26">
          <cell r="P26">
            <v>5267</v>
          </cell>
        </row>
        <row r="27">
          <cell r="P27">
            <v>2058299</v>
          </cell>
        </row>
        <row r="28">
          <cell r="P28">
            <v>978163</v>
          </cell>
        </row>
        <row r="29">
          <cell r="P29">
            <v>31944</v>
          </cell>
        </row>
        <row r="30">
          <cell r="P30">
            <v>2758493</v>
          </cell>
        </row>
        <row r="37">
          <cell r="F37">
            <v>1318123</v>
          </cell>
          <cell r="H37">
            <v>7363305</v>
          </cell>
          <cell r="J37" t="str">
            <v>-</v>
          </cell>
          <cell r="L37">
            <v>190000</v>
          </cell>
          <cell r="N37">
            <v>1948</v>
          </cell>
        </row>
        <row r="38">
          <cell r="P38">
            <v>8244249</v>
          </cell>
        </row>
        <row r="39">
          <cell r="P39">
            <v>7593507</v>
          </cell>
        </row>
        <row r="40">
          <cell r="P40">
            <v>5326719</v>
          </cell>
        </row>
        <row r="41">
          <cell r="P41">
            <v>24311</v>
          </cell>
        </row>
        <row r="42">
          <cell r="P42">
            <v>188826</v>
          </cell>
        </row>
        <row r="43">
          <cell r="P43">
            <v>227941</v>
          </cell>
        </row>
        <row r="44">
          <cell r="P44">
            <v>1197605</v>
          </cell>
        </row>
        <row r="45">
          <cell r="P45">
            <v>2379</v>
          </cell>
        </row>
        <row r="46">
          <cell r="P46">
            <v>625726</v>
          </cell>
        </row>
        <row r="47">
          <cell r="P47">
            <v>104597</v>
          </cell>
        </row>
        <row r="48">
          <cell r="P48">
            <v>200635</v>
          </cell>
        </row>
        <row r="49">
          <cell r="P49">
            <v>30883</v>
          </cell>
        </row>
        <row r="50">
          <cell r="P50">
            <v>169752</v>
          </cell>
        </row>
        <row r="51">
          <cell r="P51">
            <v>341610</v>
          </cell>
        </row>
        <row r="52">
          <cell r="P52">
            <v>105511</v>
          </cell>
        </row>
        <row r="53">
          <cell r="P53">
            <v>236099</v>
          </cell>
        </row>
        <row r="54">
          <cell r="P54">
            <v>3900</v>
          </cell>
        </row>
        <row r="55">
          <cell r="P55">
            <v>315744</v>
          </cell>
        </row>
        <row r="56">
          <cell r="P56" t="str">
            <v>-</v>
          </cell>
        </row>
        <row r="57">
          <cell r="P57">
            <v>262065</v>
          </cell>
        </row>
        <row r="58">
          <cell r="P58">
            <v>53463</v>
          </cell>
        </row>
        <row r="59">
          <cell r="P59">
            <v>216</v>
          </cell>
        </row>
        <row r="60">
          <cell r="P60">
            <v>313383</v>
          </cell>
        </row>
      </sheetData>
      <sheetData sheetId="4">
        <row r="7">
          <cell r="F7">
            <v>107046</v>
          </cell>
          <cell r="H7">
            <v>21671582</v>
          </cell>
          <cell r="J7">
            <v>1405590</v>
          </cell>
          <cell r="L7">
            <v>1465000</v>
          </cell>
          <cell r="N7">
            <v>373</v>
          </cell>
        </row>
        <row r="8">
          <cell r="P8">
            <v>20714992</v>
          </cell>
        </row>
        <row r="9">
          <cell r="P9">
            <v>16720416</v>
          </cell>
        </row>
        <row r="10">
          <cell r="P10">
            <v>10553761</v>
          </cell>
        </row>
        <row r="11">
          <cell r="P11">
            <v>329009</v>
          </cell>
        </row>
        <row r="12">
          <cell r="P12">
            <v>802323</v>
          </cell>
        </row>
        <row r="13">
          <cell r="P13">
            <v>1093309</v>
          </cell>
        </row>
        <row r="14">
          <cell r="P14">
            <v>2507875</v>
          </cell>
        </row>
        <row r="15">
          <cell r="P15" t="str">
            <v>-</v>
          </cell>
        </row>
        <row r="16">
          <cell r="P16">
            <v>1434139</v>
          </cell>
        </row>
        <row r="17">
          <cell r="P17">
            <v>990092</v>
          </cell>
        </row>
        <row r="18">
          <cell r="P18">
            <v>867229</v>
          </cell>
        </row>
        <row r="19">
          <cell r="P19">
            <v>190190</v>
          </cell>
        </row>
        <row r="20">
          <cell r="P20">
            <v>677039</v>
          </cell>
        </row>
        <row r="21">
          <cell r="P21">
            <v>2069493</v>
          </cell>
        </row>
        <row r="22">
          <cell r="P22">
            <v>1972788</v>
          </cell>
        </row>
        <row r="23">
          <cell r="P23">
            <v>96705</v>
          </cell>
        </row>
        <row r="24">
          <cell r="P24">
            <v>67762</v>
          </cell>
        </row>
        <row r="25">
          <cell r="P25">
            <v>2067477</v>
          </cell>
        </row>
        <row r="26">
          <cell r="P26" t="str">
            <v>-</v>
          </cell>
        </row>
        <row r="27">
          <cell r="P27">
            <v>1957982</v>
          </cell>
        </row>
        <row r="28">
          <cell r="P28">
            <v>107210</v>
          </cell>
        </row>
        <row r="29">
          <cell r="P29">
            <v>2285</v>
          </cell>
        </row>
        <row r="30">
          <cell r="P30">
            <v>1867122</v>
          </cell>
        </row>
        <row r="37">
          <cell r="F37">
            <v>4497</v>
          </cell>
          <cell r="H37">
            <v>761613</v>
          </cell>
          <cell r="J37" t="str">
            <v>-</v>
          </cell>
          <cell r="L37" t="str">
            <v>-</v>
          </cell>
          <cell r="N37">
            <v>17</v>
          </cell>
        </row>
        <row r="38">
          <cell r="P38">
            <v>722015</v>
          </cell>
        </row>
        <row r="39">
          <cell r="P39">
            <v>656078</v>
          </cell>
        </row>
        <row r="40">
          <cell r="P40">
            <v>495121</v>
          </cell>
        </row>
        <row r="41">
          <cell r="P41">
            <v>8756</v>
          </cell>
        </row>
        <row r="42">
          <cell r="P42">
            <v>12202</v>
          </cell>
        </row>
        <row r="43">
          <cell r="P43">
            <v>30845</v>
          </cell>
        </row>
        <row r="44">
          <cell r="P44">
            <v>108743</v>
          </cell>
        </row>
        <row r="45">
          <cell r="P45" t="str">
            <v>-</v>
          </cell>
        </row>
        <row r="46">
          <cell r="P46">
            <v>411</v>
          </cell>
        </row>
        <row r="47">
          <cell r="P47">
            <v>15781</v>
          </cell>
        </row>
        <row r="48">
          <cell r="P48">
            <v>11155</v>
          </cell>
        </row>
        <row r="49">
          <cell r="P49">
            <v>1399</v>
          </cell>
        </row>
        <row r="50">
          <cell r="P50">
            <v>9756</v>
          </cell>
        </row>
        <row r="51">
          <cell r="P51">
            <v>38411</v>
          </cell>
        </row>
        <row r="52">
          <cell r="P52">
            <v>37714</v>
          </cell>
        </row>
        <row r="53">
          <cell r="P53">
            <v>697</v>
          </cell>
        </row>
        <row r="54">
          <cell r="P54">
            <v>590</v>
          </cell>
        </row>
        <row r="55">
          <cell r="P55">
            <v>13518</v>
          </cell>
        </row>
        <row r="56">
          <cell r="P56" t="str">
            <v>-</v>
          </cell>
        </row>
        <row r="57">
          <cell r="P57">
            <v>12318</v>
          </cell>
        </row>
        <row r="58">
          <cell r="P58">
            <v>1188</v>
          </cell>
        </row>
        <row r="59">
          <cell r="P59">
            <v>12</v>
          </cell>
        </row>
        <row r="60">
          <cell r="P60">
            <v>30594</v>
          </cell>
        </row>
      </sheetData>
      <sheetData sheetId="5">
        <row r="7">
          <cell r="F7">
            <v>1402</v>
          </cell>
          <cell r="H7">
            <v>205661</v>
          </cell>
          <cell r="J7" t="str">
            <v>-</v>
          </cell>
          <cell r="L7" t="str">
            <v>-</v>
          </cell>
          <cell r="N7" t="str">
            <v>-</v>
          </cell>
        </row>
        <row r="8">
          <cell r="P8">
            <v>206437</v>
          </cell>
        </row>
        <row r="9">
          <cell r="P9">
            <v>200013</v>
          </cell>
        </row>
        <row r="10">
          <cell r="P10">
            <v>116203</v>
          </cell>
        </row>
        <row r="11">
          <cell r="P11">
            <v>1384</v>
          </cell>
        </row>
        <row r="12">
          <cell r="P12">
            <v>10425</v>
          </cell>
        </row>
        <row r="13">
          <cell r="P13">
            <v>1143</v>
          </cell>
        </row>
        <row r="14">
          <cell r="P14">
            <v>26745</v>
          </cell>
        </row>
        <row r="15">
          <cell r="P15" t="str">
            <v>-</v>
          </cell>
        </row>
        <row r="16">
          <cell r="P16">
            <v>44113</v>
          </cell>
        </row>
        <row r="17">
          <cell r="P17">
            <v>1270</v>
          </cell>
        </row>
        <row r="18">
          <cell r="P18">
            <v>1929</v>
          </cell>
        </row>
        <row r="19">
          <cell r="P19">
            <v>1299</v>
          </cell>
        </row>
        <row r="20">
          <cell r="P20">
            <v>630</v>
          </cell>
        </row>
        <row r="21">
          <cell r="P21">
            <v>3077</v>
          </cell>
        </row>
        <row r="22">
          <cell r="P22">
            <v>2892</v>
          </cell>
        </row>
        <row r="23">
          <cell r="P23">
            <v>185</v>
          </cell>
        </row>
        <row r="24">
          <cell r="P24">
            <v>148</v>
          </cell>
        </row>
        <row r="25">
          <cell r="P25">
            <v>53</v>
          </cell>
        </row>
        <row r="26">
          <cell r="P26" t="str">
            <v>-</v>
          </cell>
        </row>
        <row r="27">
          <cell r="P27" t="str">
            <v>-</v>
          </cell>
        </row>
        <row r="28">
          <cell r="P28">
            <v>52</v>
          </cell>
        </row>
        <row r="29">
          <cell r="P29">
            <v>1</v>
          </cell>
        </row>
        <row r="30">
          <cell r="P30">
            <v>573</v>
          </cell>
        </row>
        <row r="37">
          <cell r="F37">
            <v>2619</v>
          </cell>
          <cell r="H37">
            <v>203626</v>
          </cell>
          <cell r="J37" t="str">
            <v>-</v>
          </cell>
          <cell r="L37" t="str">
            <v>-</v>
          </cell>
          <cell r="N37" t="str">
            <v>-</v>
          </cell>
        </row>
        <row r="38">
          <cell r="P38">
            <v>200018</v>
          </cell>
        </row>
        <row r="39">
          <cell r="P39">
            <v>171783</v>
          </cell>
        </row>
        <row r="40">
          <cell r="P40">
            <v>100026</v>
          </cell>
        </row>
        <row r="41">
          <cell r="P41" t="str">
            <v>-</v>
          </cell>
        </row>
        <row r="42">
          <cell r="P42">
            <v>27975</v>
          </cell>
        </row>
        <row r="43">
          <cell r="P43">
            <v>14700</v>
          </cell>
        </row>
        <row r="44">
          <cell r="P44">
            <v>29082</v>
          </cell>
        </row>
        <row r="45">
          <cell r="P45" t="str">
            <v>-</v>
          </cell>
        </row>
        <row r="46">
          <cell r="P46" t="str">
            <v>-</v>
          </cell>
        </row>
        <row r="47">
          <cell r="P47">
            <v>13779</v>
          </cell>
        </row>
        <row r="48">
          <cell r="P48">
            <v>14187</v>
          </cell>
        </row>
        <row r="49">
          <cell r="P49">
            <v>2725</v>
          </cell>
        </row>
        <row r="50">
          <cell r="P50">
            <v>11462</v>
          </cell>
        </row>
        <row r="51">
          <cell r="P51">
            <v>130</v>
          </cell>
        </row>
        <row r="52">
          <cell r="P52" t="str">
            <v>-</v>
          </cell>
        </row>
        <row r="53">
          <cell r="P53">
            <v>130</v>
          </cell>
        </row>
        <row r="54">
          <cell r="P54">
            <v>139</v>
          </cell>
        </row>
        <row r="55">
          <cell r="P55">
            <v>6227</v>
          </cell>
        </row>
        <row r="56">
          <cell r="P56" t="str">
            <v>-</v>
          </cell>
        </row>
        <row r="57">
          <cell r="P57">
            <v>4924</v>
          </cell>
        </row>
        <row r="58">
          <cell r="P58">
            <v>1270</v>
          </cell>
        </row>
        <row r="59">
          <cell r="P59">
            <v>33</v>
          </cell>
        </row>
        <row r="60">
          <cell r="P60" t="str">
            <v>-</v>
          </cell>
        </row>
      </sheetData>
      <sheetData sheetId="6">
        <row r="7">
          <cell r="F7">
            <v>58423</v>
          </cell>
          <cell r="H7">
            <v>24324</v>
          </cell>
          <cell r="J7">
            <v>4198957</v>
          </cell>
          <cell r="L7">
            <v>305100</v>
          </cell>
          <cell r="N7">
            <v>2775</v>
          </cell>
        </row>
        <row r="8">
          <cell r="P8">
            <v>3754449</v>
          </cell>
        </row>
        <row r="9">
          <cell r="P9">
            <v>3278824</v>
          </cell>
        </row>
        <row r="10">
          <cell r="P10">
            <v>2219046</v>
          </cell>
        </row>
        <row r="11">
          <cell r="P11">
            <v>5956</v>
          </cell>
        </row>
        <row r="12">
          <cell r="P12">
            <v>4886</v>
          </cell>
        </row>
        <row r="13">
          <cell r="P13">
            <v>608978</v>
          </cell>
        </row>
        <row r="14">
          <cell r="P14">
            <v>414756</v>
          </cell>
        </row>
        <row r="15">
          <cell r="P15" t="str">
            <v>-</v>
          </cell>
        </row>
        <row r="16">
          <cell r="P16">
            <v>25202</v>
          </cell>
        </row>
        <row r="17">
          <cell r="P17">
            <v>86054</v>
          </cell>
        </row>
        <row r="18">
          <cell r="P18">
            <v>206588</v>
          </cell>
        </row>
        <row r="19">
          <cell r="P19">
            <v>25810</v>
          </cell>
        </row>
        <row r="20">
          <cell r="P20">
            <v>180778</v>
          </cell>
        </row>
        <row r="21">
          <cell r="P21">
            <v>168695</v>
          </cell>
        </row>
        <row r="22">
          <cell r="P22">
            <v>8953</v>
          </cell>
        </row>
        <row r="23">
          <cell r="P23">
            <v>159742</v>
          </cell>
        </row>
        <row r="24">
          <cell r="P24">
            <v>14288</v>
          </cell>
        </row>
        <row r="25">
          <cell r="P25">
            <v>672801</v>
          </cell>
        </row>
        <row r="26">
          <cell r="P26">
            <v>5921</v>
          </cell>
        </row>
        <row r="27">
          <cell r="P27">
            <v>614739</v>
          </cell>
        </row>
        <row r="28">
          <cell r="P28">
            <v>50622</v>
          </cell>
        </row>
        <row r="29">
          <cell r="P29">
            <v>1519</v>
          </cell>
        </row>
        <row r="30">
          <cell r="P30">
            <v>162329</v>
          </cell>
        </row>
      </sheetData>
      <sheetData sheetId="7">
        <row r="6">
          <cell r="I6">
            <v>492783</v>
          </cell>
          <cell r="J6">
            <v>2035647</v>
          </cell>
          <cell r="K6">
            <v>9575443</v>
          </cell>
          <cell r="L6">
            <v>1923283</v>
          </cell>
          <cell r="M6">
            <v>12193</v>
          </cell>
        </row>
        <row r="17">
          <cell r="I17">
            <v>150463</v>
          </cell>
          <cell r="J17">
            <v>2958176</v>
          </cell>
          <cell r="K17">
            <v>5982336</v>
          </cell>
          <cell r="L17">
            <v>11600</v>
          </cell>
          <cell r="M17" t="str">
            <v>-</v>
          </cell>
        </row>
        <row r="22">
          <cell r="I22">
            <v>8193744</v>
          </cell>
          <cell r="J22">
            <v>2302173</v>
          </cell>
          <cell r="K22">
            <v>3358847</v>
          </cell>
          <cell r="L22">
            <v>2531706</v>
          </cell>
          <cell r="M22">
            <v>2486758</v>
          </cell>
        </row>
        <row r="33">
          <cell r="I33">
            <v>9008478</v>
          </cell>
          <cell r="K33">
            <v>37946</v>
          </cell>
          <cell r="M33">
            <v>56151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1"/>
  <sheetViews>
    <sheetView tabSelected="1" view="pageBreakPreview" zoomScale="85" zoomScaleNormal="75" zoomScaleSheetLayoutView="85" workbookViewId="0"/>
  </sheetViews>
  <sheetFormatPr defaultColWidth="9" defaultRowHeight="12.5" x14ac:dyDescent="0.2"/>
  <cols>
    <col min="1" max="1" width="1.6328125" style="3" customWidth="1"/>
    <col min="2" max="3" width="6.08984375" style="3" customWidth="1"/>
    <col min="4" max="4" width="5.08984375" style="3" customWidth="1"/>
    <col min="5" max="5" width="17.7265625" style="3" customWidth="1"/>
    <col min="6" max="6" width="1.6328125" style="3" customWidth="1"/>
    <col min="7" max="8" width="12.6328125" style="3" customWidth="1"/>
    <col min="9" max="9" width="10.90625" style="3" customWidth="1"/>
    <col min="10" max="10" width="11.453125" style="3" customWidth="1"/>
    <col min="11" max="13" width="11.6328125" style="3" customWidth="1"/>
    <col min="14" max="14" width="10.7265625" style="3" customWidth="1"/>
    <col min="15" max="15" width="9.453125" style="3" customWidth="1"/>
    <col min="16" max="17" width="10.6328125" style="3" customWidth="1"/>
    <col min="18" max="18" width="12.26953125" style="3" customWidth="1"/>
    <col min="19" max="19" width="11.26953125" style="3" customWidth="1"/>
    <col min="20" max="20" width="5.1796875" style="3" customWidth="1"/>
    <col min="21" max="21" width="5.54296875" style="3" customWidth="1"/>
    <col min="22" max="16384" width="9" style="3"/>
  </cols>
  <sheetData>
    <row r="1" spans="1:19" s="1" customFormat="1" ht="12" x14ac:dyDescent="0.2">
      <c r="A1" s="1" t="s">
        <v>0</v>
      </c>
      <c r="S1" s="2" t="s">
        <v>0</v>
      </c>
    </row>
    <row r="2" spans="1:19" ht="24" customHeight="1" x14ac:dyDescent="0.25">
      <c r="K2" s="4" t="s">
        <v>1</v>
      </c>
      <c r="L2" s="5" t="s">
        <v>2</v>
      </c>
    </row>
    <row r="3" spans="1:19" ht="21" customHeight="1" x14ac:dyDescent="0.2"/>
    <row r="4" spans="1:19" ht="15" customHeight="1" thickBot="1" x14ac:dyDescent="0.25">
      <c r="S4" s="6" t="s">
        <v>3</v>
      </c>
    </row>
    <row r="5" spans="1:19" ht="18" customHeight="1" x14ac:dyDescent="0.2">
      <c r="A5" s="7" t="s">
        <v>4</v>
      </c>
      <c r="B5" s="8"/>
      <c r="C5" s="8"/>
      <c r="D5" s="8"/>
      <c r="E5" s="8"/>
      <c r="F5" s="9"/>
      <c r="G5" s="8" t="s">
        <v>5</v>
      </c>
      <c r="H5" s="10" t="s">
        <v>6</v>
      </c>
      <c r="I5" s="11"/>
      <c r="J5" s="11"/>
      <c r="K5" s="11"/>
      <c r="L5" s="11"/>
      <c r="M5" s="11"/>
      <c r="N5" s="11"/>
      <c r="O5" s="11"/>
      <c r="P5" s="11"/>
      <c r="Q5" s="12"/>
      <c r="R5" s="8" t="s">
        <v>7</v>
      </c>
      <c r="S5" s="13" t="s">
        <v>8</v>
      </c>
    </row>
    <row r="6" spans="1:19" ht="18" customHeight="1" x14ac:dyDescent="0.2">
      <c r="A6" s="14"/>
      <c r="B6" s="15"/>
      <c r="C6" s="15"/>
      <c r="D6" s="15"/>
      <c r="E6" s="15"/>
      <c r="F6" s="16"/>
      <c r="G6" s="15"/>
      <c r="H6" s="15" t="s">
        <v>9</v>
      </c>
      <c r="I6" s="15" t="s">
        <v>10</v>
      </c>
      <c r="J6" s="15" t="s">
        <v>11</v>
      </c>
      <c r="K6" s="15" t="s">
        <v>12</v>
      </c>
      <c r="L6" s="17" t="s">
        <v>13</v>
      </c>
      <c r="M6" s="15" t="s">
        <v>14</v>
      </c>
      <c r="N6" s="15"/>
      <c r="O6" s="15"/>
      <c r="P6" s="14" t="s">
        <v>15</v>
      </c>
      <c r="Q6" s="18" t="s">
        <v>16</v>
      </c>
      <c r="R6" s="15"/>
      <c r="S6" s="19"/>
    </row>
    <row r="7" spans="1:19" ht="18" customHeight="1" x14ac:dyDescent="0.2">
      <c r="A7" s="14"/>
      <c r="B7" s="15"/>
      <c r="C7" s="15"/>
      <c r="D7" s="15"/>
      <c r="E7" s="15"/>
      <c r="F7" s="16"/>
      <c r="G7" s="15"/>
      <c r="H7" s="15"/>
      <c r="I7" s="15"/>
      <c r="J7" s="15"/>
      <c r="K7" s="15"/>
      <c r="L7" s="17"/>
      <c r="M7" s="20" t="s">
        <v>17</v>
      </c>
      <c r="N7" s="20" t="s">
        <v>18</v>
      </c>
      <c r="O7" s="20" t="s">
        <v>19</v>
      </c>
      <c r="P7" s="14"/>
      <c r="Q7" s="21"/>
      <c r="R7" s="15"/>
      <c r="S7" s="19"/>
    </row>
    <row r="8" spans="1:19" ht="18" customHeight="1" x14ac:dyDescent="0.2">
      <c r="B8" s="22" t="s">
        <v>20</v>
      </c>
      <c r="C8" s="22"/>
      <c r="D8" s="22"/>
      <c r="E8" s="22"/>
      <c r="F8" s="23"/>
      <c r="G8" s="6">
        <f>SUM(G10,G14:G16)</f>
        <v>146762812</v>
      </c>
      <c r="H8" s="6">
        <f>SUM(H10,H14:H16)</f>
        <v>123620888</v>
      </c>
      <c r="I8" s="6">
        <f t="shared" ref="I8:R8" si="0">SUM(I10,I14:I16)</f>
        <v>5451046</v>
      </c>
      <c r="J8" s="6">
        <f t="shared" si="0"/>
        <v>50167129</v>
      </c>
      <c r="K8" s="6">
        <f t="shared" si="0"/>
        <v>28710732</v>
      </c>
      <c r="L8" s="6">
        <f t="shared" si="0"/>
        <v>8873376</v>
      </c>
      <c r="M8" s="6">
        <f t="shared" si="0"/>
        <v>24649591</v>
      </c>
      <c r="N8" s="6">
        <f>SUM(N10,N14:N16)</f>
        <v>766127</v>
      </c>
      <c r="O8" s="6">
        <f t="shared" si="0"/>
        <v>207063</v>
      </c>
      <c r="P8" s="6">
        <f t="shared" si="0"/>
        <v>206245</v>
      </c>
      <c r="Q8" s="6">
        <f t="shared" si="0"/>
        <v>4589579</v>
      </c>
      <c r="R8" s="6">
        <f t="shared" si="0"/>
        <v>14039349</v>
      </c>
      <c r="S8" s="6">
        <f>SUM(S10,S14:S16)</f>
        <v>9102575</v>
      </c>
    </row>
    <row r="9" spans="1:19" ht="19.5" customHeight="1" x14ac:dyDescent="0.2">
      <c r="F9" s="24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1:19" ht="16.5" customHeight="1" x14ac:dyDescent="0.2">
      <c r="B10" s="25" t="s">
        <v>21</v>
      </c>
      <c r="C10" s="26" t="s">
        <v>22</v>
      </c>
      <c r="D10" s="26"/>
      <c r="E10" s="26"/>
      <c r="F10" s="24"/>
      <c r="G10" s="6">
        <f>IF(SUM(H10,R10:S10)=0,"-",SUM(H10,R10:S10))</f>
        <v>138478370</v>
      </c>
      <c r="H10" s="6">
        <f>IF(SUM(I10:Q10)=0,"-",SUM(I10:Q10))</f>
        <v>117283522</v>
      </c>
      <c r="I10" s="6">
        <f>IF(SUM(I11:I13)=0,"-",SUM(I11:I13))</f>
        <v>5070342</v>
      </c>
      <c r="J10" s="6">
        <f t="shared" ref="J10:S10" si="1">IF(SUM(J11:J13)=0,"-",SUM(J11:J13))</f>
        <v>47500400</v>
      </c>
      <c r="K10" s="6">
        <f t="shared" si="1"/>
        <v>27386012</v>
      </c>
      <c r="L10" s="6">
        <f t="shared" si="1"/>
        <v>8681428</v>
      </c>
      <c r="M10" s="6">
        <f>IF(SUM(M11:M13)=0,"-",SUM(M11:M13))</f>
        <v>23184218</v>
      </c>
      <c r="N10" s="6">
        <f>IF(SUM(N11:N13)=0,"-",SUM(N11:N13))</f>
        <v>766110</v>
      </c>
      <c r="O10" s="6">
        <f t="shared" si="1"/>
        <v>207063</v>
      </c>
      <c r="P10" s="6">
        <f t="shared" si="1"/>
        <v>206245</v>
      </c>
      <c r="Q10" s="6">
        <f t="shared" si="1"/>
        <v>4281704</v>
      </c>
      <c r="R10" s="6">
        <f t="shared" si="1"/>
        <v>12103873</v>
      </c>
      <c r="S10" s="6">
        <f t="shared" si="1"/>
        <v>9090975</v>
      </c>
    </row>
    <row r="11" spans="1:19" ht="16.5" customHeight="1" x14ac:dyDescent="0.2">
      <c r="B11" s="25"/>
      <c r="D11" s="26" t="s">
        <v>23</v>
      </c>
      <c r="E11" s="26"/>
      <c r="F11" s="24"/>
      <c r="G11" s="6">
        <f>IF(SUM(H11,R11:S11)=0,"-",SUM(H11,R11:S11))</f>
        <v>16514263</v>
      </c>
      <c r="H11" s="6">
        <f>IF(SUM(I11:Q11)=0,"-",SUM(I11:Q11))</f>
        <v>15871017</v>
      </c>
      <c r="I11" s="6">
        <f>'[1]2'!F7</f>
        <v>88584</v>
      </c>
      <c r="J11" s="6">
        <f>'[1]2'!F37</f>
        <v>9041945</v>
      </c>
      <c r="K11" s="6">
        <f>'[1]3'!F7</f>
        <v>5248378</v>
      </c>
      <c r="L11" s="6">
        <f>'[1]3'!F37</f>
        <v>1318123</v>
      </c>
      <c r="M11" s="6">
        <f>'[1]4'!F7</f>
        <v>107046</v>
      </c>
      <c r="N11" s="6">
        <f>'[1]4'!F37</f>
        <v>4497</v>
      </c>
      <c r="O11" s="6">
        <f>'[1]5'!F7</f>
        <v>1402</v>
      </c>
      <c r="P11" s="6">
        <f>'[1]5'!F37</f>
        <v>2619</v>
      </c>
      <c r="Q11" s="6">
        <f>'[1]6'!F7</f>
        <v>58423</v>
      </c>
      <c r="R11" s="6">
        <f>'[1]7'!I6</f>
        <v>492783</v>
      </c>
      <c r="S11" s="6">
        <f>'[1]7'!I17</f>
        <v>150463</v>
      </c>
    </row>
    <row r="12" spans="1:19" ht="16.5" customHeight="1" x14ac:dyDescent="0.2">
      <c r="B12" s="25"/>
      <c r="D12" s="26" t="s">
        <v>24</v>
      </c>
      <c r="E12" s="26"/>
      <c r="F12" s="24"/>
      <c r="G12" s="6">
        <f t="shared" ref="G12:G14" si="2">IF(SUM(H12,R12:S12)=0,"-",SUM(H12,R12:S12))</f>
        <v>72359999</v>
      </c>
      <c r="H12" s="6">
        <f t="shared" ref="H12:H15" si="3">IF(SUM(I12:Q12)=0,"-",SUM(I12:Q12))</f>
        <v>67366176</v>
      </c>
      <c r="I12" s="6">
        <f>'[1]2'!H7</f>
        <v>20066</v>
      </c>
      <c r="J12" s="6">
        <f>'[1]2'!H37</f>
        <v>22974664</v>
      </c>
      <c r="K12" s="6">
        <f>'[1]3'!H7</f>
        <v>14141335</v>
      </c>
      <c r="L12" s="6">
        <f>'[1]3'!H37</f>
        <v>7363305</v>
      </c>
      <c r="M12" s="6">
        <f>'[1]4'!H7</f>
        <v>21671582</v>
      </c>
      <c r="N12" s="6">
        <f>'[1]4'!H37</f>
        <v>761613</v>
      </c>
      <c r="O12" s="6">
        <f>'[1]5'!H7</f>
        <v>205661</v>
      </c>
      <c r="P12" s="6">
        <f>'[1]5'!H37</f>
        <v>203626</v>
      </c>
      <c r="Q12" s="6">
        <f>'[1]6'!H7</f>
        <v>24324</v>
      </c>
      <c r="R12" s="6">
        <f>'[1]7'!J6</f>
        <v>2035647</v>
      </c>
      <c r="S12" s="6">
        <f>'[1]7'!J17</f>
        <v>2958176</v>
      </c>
    </row>
    <row r="13" spans="1:19" ht="16.5" customHeight="1" x14ac:dyDescent="0.2">
      <c r="B13" s="25"/>
      <c r="D13" s="26" t="s">
        <v>25</v>
      </c>
      <c r="E13" s="26"/>
      <c r="F13" s="24"/>
      <c r="G13" s="6">
        <f t="shared" si="2"/>
        <v>49604108</v>
      </c>
      <c r="H13" s="6">
        <f t="shared" si="3"/>
        <v>34046329</v>
      </c>
      <c r="I13" s="6">
        <f>'[1]2'!J7</f>
        <v>4961692</v>
      </c>
      <c r="J13" s="6">
        <f>'[1]2'!J37</f>
        <v>15483791</v>
      </c>
      <c r="K13" s="6">
        <f>'[1]3'!J7</f>
        <v>7996299</v>
      </c>
      <c r="L13" s="6" t="str">
        <f>'[1]3'!J37</f>
        <v>-</v>
      </c>
      <c r="M13" s="6">
        <f>'[1]4'!J7</f>
        <v>1405590</v>
      </c>
      <c r="N13" s="6" t="str">
        <f>'[1]4'!J37</f>
        <v>-</v>
      </c>
      <c r="O13" s="6" t="str">
        <f>'[1]5'!J7</f>
        <v>-</v>
      </c>
      <c r="P13" s="6" t="str">
        <f>'[1]5'!J37</f>
        <v>-</v>
      </c>
      <c r="Q13" s="6">
        <f>'[1]6'!J7</f>
        <v>4198957</v>
      </c>
      <c r="R13" s="6">
        <f>'[1]7'!K6</f>
        <v>9575443</v>
      </c>
      <c r="S13" s="6">
        <f>'[1]7'!K17</f>
        <v>5982336</v>
      </c>
    </row>
    <row r="14" spans="1:19" ht="16.5" customHeight="1" x14ac:dyDescent="0.2">
      <c r="B14" s="25"/>
      <c r="C14" s="26" t="s">
        <v>26</v>
      </c>
      <c r="D14" s="26"/>
      <c r="E14" s="26"/>
      <c r="F14" s="24"/>
      <c r="G14" s="6">
        <f t="shared" si="2"/>
        <v>8220773</v>
      </c>
      <c r="H14" s="6">
        <f t="shared" si="3"/>
        <v>6285890</v>
      </c>
      <c r="I14" s="6">
        <f>'[1]2'!L7</f>
        <v>380260</v>
      </c>
      <c r="J14" s="6">
        <f>'[1]2'!L37</f>
        <v>2631725</v>
      </c>
      <c r="K14" s="6">
        <f>'[1]3'!L7</f>
        <v>1313805</v>
      </c>
      <c r="L14" s="6">
        <f>'[1]3'!L37</f>
        <v>190000</v>
      </c>
      <c r="M14" s="6">
        <f>'[1]4'!L7</f>
        <v>1465000</v>
      </c>
      <c r="N14" s="6" t="str">
        <f>'[1]4'!L37</f>
        <v>-</v>
      </c>
      <c r="O14" s="6" t="str">
        <f>'[1]5'!L7</f>
        <v>-</v>
      </c>
      <c r="P14" s="6" t="str">
        <f>'[1]5'!L37</f>
        <v>-</v>
      </c>
      <c r="Q14" s="6">
        <f>'[1]6'!L7</f>
        <v>305100</v>
      </c>
      <c r="R14" s="6">
        <f>'[1]7'!L6</f>
        <v>1923283</v>
      </c>
      <c r="S14" s="6">
        <f>'[1]7'!L17</f>
        <v>11600</v>
      </c>
    </row>
    <row r="15" spans="1:19" ht="16.5" customHeight="1" x14ac:dyDescent="0.2">
      <c r="B15" s="25"/>
      <c r="C15" s="27" t="s">
        <v>27</v>
      </c>
      <c r="D15" s="27"/>
      <c r="E15" s="27"/>
      <c r="F15" s="24"/>
      <c r="G15" s="6">
        <f>IF(SUM(H15,R15:S15)=0,"-",SUM(H15,R15:S15))</f>
        <v>63669</v>
      </c>
      <c r="H15" s="6">
        <f t="shared" si="3"/>
        <v>51476</v>
      </c>
      <c r="I15" s="6">
        <f>'[1]2'!N7</f>
        <v>444</v>
      </c>
      <c r="J15" s="6">
        <f>'[1]2'!N37</f>
        <v>35004</v>
      </c>
      <c r="K15" s="6">
        <f>'[1]3'!N7</f>
        <v>10915</v>
      </c>
      <c r="L15" s="6">
        <f>'[1]3'!N37</f>
        <v>1948</v>
      </c>
      <c r="M15" s="6">
        <f>'[1]4'!N7</f>
        <v>373</v>
      </c>
      <c r="N15" s="6">
        <f>'[1]4'!N37</f>
        <v>17</v>
      </c>
      <c r="O15" s="6" t="str">
        <f>'[1]5'!N7</f>
        <v>-</v>
      </c>
      <c r="P15" s="6" t="str">
        <f>'[1]5'!N37</f>
        <v>-</v>
      </c>
      <c r="Q15" s="6">
        <f>'[1]6'!N7</f>
        <v>2775</v>
      </c>
      <c r="R15" s="6">
        <f>'[1]7'!M6</f>
        <v>12193</v>
      </c>
      <c r="S15" s="6" t="str">
        <f>'[1]7'!M17</f>
        <v>-</v>
      </c>
    </row>
    <row r="16" spans="1:19" ht="16.5" customHeight="1" x14ac:dyDescent="0.2">
      <c r="B16" s="25"/>
      <c r="C16" s="28" t="s">
        <v>28</v>
      </c>
      <c r="D16" s="28"/>
      <c r="E16" s="28"/>
      <c r="F16" s="24"/>
      <c r="G16" s="6" t="str">
        <f>IF(SUM(H16,R16:S16)=0,"-",SUM(H16,R16:S16))</f>
        <v>-</v>
      </c>
      <c r="H16" s="6" t="s">
        <v>29</v>
      </c>
      <c r="I16" s="6" t="s">
        <v>29</v>
      </c>
      <c r="J16" s="6" t="s">
        <v>29</v>
      </c>
      <c r="K16" s="6" t="s">
        <v>29</v>
      </c>
      <c r="L16" s="6" t="s">
        <v>29</v>
      </c>
      <c r="M16" s="6" t="s">
        <v>29</v>
      </c>
      <c r="N16" s="6" t="s">
        <v>29</v>
      </c>
      <c r="O16" s="6" t="s">
        <v>29</v>
      </c>
      <c r="P16" s="6" t="s">
        <v>29</v>
      </c>
      <c r="Q16" s="6" t="s">
        <v>29</v>
      </c>
      <c r="R16" s="6" t="s">
        <v>30</v>
      </c>
      <c r="S16" s="6" t="s">
        <v>29</v>
      </c>
    </row>
    <row r="17" spans="2:19" ht="19.5" customHeight="1" x14ac:dyDescent="0.2">
      <c r="F17" s="24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2:19" ht="16.5" customHeight="1" x14ac:dyDescent="0.2">
      <c r="B18" s="29" t="s">
        <v>31</v>
      </c>
      <c r="C18" s="26" t="s">
        <v>32</v>
      </c>
      <c r="D18" s="26"/>
      <c r="E18" s="26"/>
      <c r="F18" s="24"/>
      <c r="G18" s="6">
        <f>IF(SUM(H18,R18:S18)=0,"-",SUM(H18,R18:S18))</f>
        <v>117030705</v>
      </c>
      <c r="H18" s="6">
        <f>IF(SUM(I18:Q18)=0,"-",SUM(I18:Q18))</f>
        <v>99828483</v>
      </c>
      <c r="I18" s="6">
        <f>'[1]2'!P8</f>
        <v>4284479</v>
      </c>
      <c r="J18" s="6">
        <f>'[1]2'!P38</f>
        <v>38823278</v>
      </c>
      <c r="K18" s="6">
        <f>'[1]3'!P8</f>
        <v>22878566</v>
      </c>
      <c r="L18" s="6">
        <f>'[1]3'!P38</f>
        <v>8244249</v>
      </c>
      <c r="M18" s="6">
        <f>'[1]4'!P8</f>
        <v>20714992</v>
      </c>
      <c r="N18" s="6">
        <f>'[1]4'!P38</f>
        <v>722015</v>
      </c>
      <c r="O18" s="6">
        <f>'[1]5'!P8</f>
        <v>206437</v>
      </c>
      <c r="P18" s="6">
        <f>'[1]5'!P38</f>
        <v>200018</v>
      </c>
      <c r="Q18" s="6">
        <f>'[1]6'!P8</f>
        <v>3754449</v>
      </c>
      <c r="R18" s="6">
        <f>'[1]7'!I22</f>
        <v>8193744</v>
      </c>
      <c r="S18" s="6">
        <f>'[1]7'!I33</f>
        <v>9008478</v>
      </c>
    </row>
    <row r="19" spans="2:19" ht="16.5" customHeight="1" x14ac:dyDescent="0.2">
      <c r="B19" s="29"/>
      <c r="D19" s="26" t="s">
        <v>33</v>
      </c>
      <c r="E19" s="26"/>
      <c r="F19" s="24"/>
      <c r="G19" s="6" t="s">
        <v>29</v>
      </c>
      <c r="H19" s="6">
        <f>IF(SUM(I19:Q19)=0,"-",SUM(I19:Q19))</f>
        <v>85065012</v>
      </c>
      <c r="I19" s="6">
        <f>'[1]2'!P9</f>
        <v>3514753</v>
      </c>
      <c r="J19" s="6">
        <f>'[1]2'!P39</f>
        <v>33154914</v>
      </c>
      <c r="K19" s="6">
        <f>'[1]3'!P9</f>
        <v>19774724</v>
      </c>
      <c r="L19" s="6">
        <f>'[1]3'!P39</f>
        <v>7593507</v>
      </c>
      <c r="M19" s="6">
        <f>'[1]4'!P9</f>
        <v>16720416</v>
      </c>
      <c r="N19" s="6">
        <f>'[1]4'!P39</f>
        <v>656078</v>
      </c>
      <c r="O19" s="6">
        <f>'[1]5'!P9</f>
        <v>200013</v>
      </c>
      <c r="P19" s="6">
        <f>'[1]5'!P39</f>
        <v>171783</v>
      </c>
      <c r="Q19" s="6">
        <f>'[1]6'!P9</f>
        <v>3278824</v>
      </c>
      <c r="R19" s="6">
        <f>'[1]7'!J22</f>
        <v>2302173</v>
      </c>
      <c r="S19" s="6" t="s">
        <v>29</v>
      </c>
    </row>
    <row r="20" spans="2:19" ht="16.5" customHeight="1" x14ac:dyDescent="0.2">
      <c r="B20" s="29"/>
      <c r="E20" s="30" t="s">
        <v>34</v>
      </c>
      <c r="F20" s="24"/>
      <c r="G20" s="6" t="s">
        <v>29</v>
      </c>
      <c r="H20" s="6">
        <f t="shared" ref="H20:H40" si="4">IF(SUM(I20:Q20)=0,"-",SUM(I20:Q20))</f>
        <v>54611088</v>
      </c>
      <c r="I20" s="6">
        <f>'[1]2'!P10</f>
        <v>2226737</v>
      </c>
      <c r="J20" s="6">
        <f>'[1]2'!P40</f>
        <v>20788000</v>
      </c>
      <c r="K20" s="6">
        <f>'[1]3'!P10</f>
        <v>12785475</v>
      </c>
      <c r="L20" s="6">
        <f>'[1]3'!P40</f>
        <v>5326719</v>
      </c>
      <c r="M20" s="6">
        <f>'[1]4'!P10</f>
        <v>10553761</v>
      </c>
      <c r="N20" s="6">
        <f>'[1]4'!P40</f>
        <v>495121</v>
      </c>
      <c r="O20" s="6">
        <f>'[1]5'!P10</f>
        <v>116203</v>
      </c>
      <c r="P20" s="6">
        <f>'[1]5'!P40</f>
        <v>100026</v>
      </c>
      <c r="Q20" s="6">
        <f>'[1]6'!P10</f>
        <v>2219046</v>
      </c>
      <c r="R20" s="6" t="s">
        <v>29</v>
      </c>
      <c r="S20" s="6" t="s">
        <v>29</v>
      </c>
    </row>
    <row r="21" spans="2:19" ht="16.5" customHeight="1" x14ac:dyDescent="0.2">
      <c r="B21" s="29"/>
      <c r="E21" s="30" t="s">
        <v>35</v>
      </c>
      <c r="F21" s="24"/>
      <c r="G21" s="6" t="s">
        <v>29</v>
      </c>
      <c r="H21" s="6">
        <f t="shared" si="4"/>
        <v>678261</v>
      </c>
      <c r="I21" s="6">
        <f>'[1]2'!P11</f>
        <v>50260</v>
      </c>
      <c r="J21" s="6">
        <f>'[1]2'!P41</f>
        <v>96849</v>
      </c>
      <c r="K21" s="6">
        <f>'[1]3'!P11</f>
        <v>161736</v>
      </c>
      <c r="L21" s="6">
        <f>'[1]3'!P41</f>
        <v>24311</v>
      </c>
      <c r="M21" s="6">
        <f>'[1]4'!P11</f>
        <v>329009</v>
      </c>
      <c r="N21" s="6">
        <f>'[1]4'!P41</f>
        <v>8756</v>
      </c>
      <c r="O21" s="6">
        <f>'[1]5'!P11</f>
        <v>1384</v>
      </c>
      <c r="P21" s="6" t="str">
        <f>'[1]5'!P41</f>
        <v>-</v>
      </c>
      <c r="Q21" s="6">
        <f>'[1]6'!P11</f>
        <v>5956</v>
      </c>
      <c r="R21" s="6" t="s">
        <v>29</v>
      </c>
      <c r="S21" s="6" t="s">
        <v>29</v>
      </c>
    </row>
    <row r="22" spans="2:19" ht="16.5" customHeight="1" x14ac:dyDescent="0.2">
      <c r="B22" s="29"/>
      <c r="E22" s="30" t="s">
        <v>36</v>
      </c>
      <c r="F22" s="24"/>
      <c r="G22" s="6" t="s">
        <v>29</v>
      </c>
      <c r="H22" s="6">
        <f t="shared" si="4"/>
        <v>2481468</v>
      </c>
      <c r="I22" s="6">
        <f>'[1]2'!P12</f>
        <v>29398</v>
      </c>
      <c r="J22" s="6">
        <f>'[1]2'!P42</f>
        <v>910925</v>
      </c>
      <c r="K22" s="6">
        <f>'[1]3'!P12</f>
        <v>494508</v>
      </c>
      <c r="L22" s="6">
        <f>'[1]3'!P42</f>
        <v>188826</v>
      </c>
      <c r="M22" s="6">
        <f>'[1]4'!P12</f>
        <v>802323</v>
      </c>
      <c r="N22" s="6">
        <f>'[1]4'!P42</f>
        <v>12202</v>
      </c>
      <c r="O22" s="6">
        <f>'[1]5'!P12</f>
        <v>10425</v>
      </c>
      <c r="P22" s="6">
        <f>'[1]5'!P42</f>
        <v>27975</v>
      </c>
      <c r="Q22" s="6">
        <f>'[1]6'!P12</f>
        <v>4886</v>
      </c>
      <c r="R22" s="6" t="s">
        <v>29</v>
      </c>
      <c r="S22" s="6" t="s">
        <v>29</v>
      </c>
    </row>
    <row r="23" spans="2:19" ht="16.5" customHeight="1" x14ac:dyDescent="0.2">
      <c r="B23" s="29"/>
      <c r="E23" s="30" t="s">
        <v>37</v>
      </c>
      <c r="F23" s="24"/>
      <c r="G23" s="6" t="s">
        <v>29</v>
      </c>
      <c r="H23" s="6">
        <f t="shared" si="4"/>
        <v>6338015</v>
      </c>
      <c r="I23" s="6">
        <f>'[1]2'!P13</f>
        <v>509016</v>
      </c>
      <c r="J23" s="6">
        <f>'[1]2'!P43</f>
        <v>2737718</v>
      </c>
      <c r="K23" s="6">
        <f>'[1]3'!P13</f>
        <v>1114365</v>
      </c>
      <c r="L23" s="6">
        <f>'[1]3'!P43</f>
        <v>227941</v>
      </c>
      <c r="M23" s="6">
        <f>'[1]4'!P13</f>
        <v>1093309</v>
      </c>
      <c r="N23" s="6">
        <f>'[1]4'!P43</f>
        <v>30845</v>
      </c>
      <c r="O23" s="6">
        <f>'[1]5'!P13</f>
        <v>1143</v>
      </c>
      <c r="P23" s="6">
        <f>'[1]5'!P43</f>
        <v>14700</v>
      </c>
      <c r="Q23" s="6">
        <f>'[1]6'!P13</f>
        <v>608978</v>
      </c>
      <c r="R23" s="6" t="s">
        <v>29</v>
      </c>
      <c r="S23" s="6" t="s">
        <v>29</v>
      </c>
    </row>
    <row r="24" spans="2:19" ht="16.5" customHeight="1" x14ac:dyDescent="0.2">
      <c r="B24" s="29"/>
      <c r="E24" s="30" t="s">
        <v>38</v>
      </c>
      <c r="F24" s="24"/>
      <c r="G24" s="6" t="s">
        <v>29</v>
      </c>
      <c r="H24" s="6">
        <f t="shared" si="4"/>
        <v>12786365</v>
      </c>
      <c r="I24" s="6">
        <f>'[1]2'!P14</f>
        <v>517394</v>
      </c>
      <c r="J24" s="6">
        <f>'[1]2'!P44</f>
        <v>4993787</v>
      </c>
      <c r="K24" s="6">
        <f>'[1]3'!P14</f>
        <v>2990378</v>
      </c>
      <c r="L24" s="6">
        <f>'[1]3'!P44</f>
        <v>1197605</v>
      </c>
      <c r="M24" s="6">
        <f>'[1]4'!P14</f>
        <v>2507875</v>
      </c>
      <c r="N24" s="6">
        <f>'[1]4'!P44</f>
        <v>108743</v>
      </c>
      <c r="O24" s="6">
        <f>'[1]5'!P14</f>
        <v>26745</v>
      </c>
      <c r="P24" s="6">
        <f>'[1]5'!P44</f>
        <v>29082</v>
      </c>
      <c r="Q24" s="6">
        <f>'[1]6'!P14</f>
        <v>414756</v>
      </c>
      <c r="R24" s="6" t="s">
        <v>29</v>
      </c>
      <c r="S24" s="6" t="s">
        <v>29</v>
      </c>
    </row>
    <row r="25" spans="2:19" ht="16.5" customHeight="1" x14ac:dyDescent="0.2">
      <c r="B25" s="29"/>
      <c r="E25" s="30" t="s">
        <v>39</v>
      </c>
      <c r="F25" s="24"/>
      <c r="G25" s="6" t="s">
        <v>29</v>
      </c>
      <c r="H25" s="6">
        <f t="shared" si="4"/>
        <v>31166</v>
      </c>
      <c r="I25" s="6" t="str">
        <f>'[1]2'!P15</f>
        <v>-</v>
      </c>
      <c r="J25" s="6">
        <f>'[1]2'!P45</f>
        <v>19342</v>
      </c>
      <c r="K25" s="6">
        <f>'[1]3'!P15</f>
        <v>9445</v>
      </c>
      <c r="L25" s="6">
        <f>'[1]3'!P45</f>
        <v>2379</v>
      </c>
      <c r="M25" s="6" t="str">
        <f>'[1]4'!P15</f>
        <v>-</v>
      </c>
      <c r="N25" s="6" t="str">
        <f>'[1]4'!P45</f>
        <v>-</v>
      </c>
      <c r="O25" s="6" t="str">
        <f>'[1]5'!P15</f>
        <v>-</v>
      </c>
      <c r="P25" s="6" t="str">
        <f>'[1]5'!P45</f>
        <v>-</v>
      </c>
      <c r="Q25" s="6" t="str">
        <f>'[1]6'!P15</f>
        <v>-</v>
      </c>
      <c r="R25" s="6" t="s">
        <v>29</v>
      </c>
      <c r="S25" s="6" t="s">
        <v>29</v>
      </c>
    </row>
    <row r="26" spans="2:19" ht="16.5" customHeight="1" x14ac:dyDescent="0.2">
      <c r="B26" s="29"/>
      <c r="E26" s="30" t="s">
        <v>40</v>
      </c>
      <c r="F26" s="24"/>
      <c r="G26" s="6" t="s">
        <v>29</v>
      </c>
      <c r="H26" s="6">
        <f t="shared" si="4"/>
        <v>8138649</v>
      </c>
      <c r="I26" s="6">
        <f>'[1]2'!P16</f>
        <v>181948</v>
      </c>
      <c r="J26" s="6">
        <f>'[1]2'!P46</f>
        <v>3608293</v>
      </c>
      <c r="K26" s="6">
        <f>'[1]3'!P16</f>
        <v>2218817</v>
      </c>
      <c r="L26" s="6">
        <f>'[1]3'!P46</f>
        <v>625726</v>
      </c>
      <c r="M26" s="6">
        <f>'[1]4'!P16</f>
        <v>1434139</v>
      </c>
      <c r="N26" s="6">
        <f>'[1]4'!P46</f>
        <v>411</v>
      </c>
      <c r="O26" s="6">
        <f>'[1]5'!P16</f>
        <v>44113</v>
      </c>
      <c r="P26" s="6" t="str">
        <f>'[1]5'!P46</f>
        <v>-</v>
      </c>
      <c r="Q26" s="6">
        <f>'[1]6'!P16</f>
        <v>25202</v>
      </c>
      <c r="R26" s="6" t="s">
        <v>29</v>
      </c>
      <c r="S26" s="6" t="s">
        <v>29</v>
      </c>
    </row>
    <row r="27" spans="2:19" ht="16.5" customHeight="1" x14ac:dyDescent="0.2">
      <c r="B27" s="29"/>
      <c r="D27" s="26" t="s">
        <v>41</v>
      </c>
      <c r="E27" s="26"/>
      <c r="F27" s="24"/>
      <c r="G27" s="6" t="s">
        <v>29</v>
      </c>
      <c r="H27" s="6">
        <f t="shared" si="4"/>
        <v>3184915</v>
      </c>
      <c r="I27" s="6">
        <f>'[1]2'!P17</f>
        <v>100835</v>
      </c>
      <c r="J27" s="6">
        <f>'[1]2'!P47</f>
        <v>1272034</v>
      </c>
      <c r="K27" s="6">
        <f>'[1]3'!P17</f>
        <v>600473</v>
      </c>
      <c r="L27" s="6">
        <f>'[1]3'!P47</f>
        <v>104597</v>
      </c>
      <c r="M27" s="6">
        <f>'[1]4'!P17</f>
        <v>990092</v>
      </c>
      <c r="N27" s="6">
        <f>'[1]4'!P47</f>
        <v>15781</v>
      </c>
      <c r="O27" s="6">
        <f>'[1]5'!P17</f>
        <v>1270</v>
      </c>
      <c r="P27" s="6">
        <f>'[1]5'!P47</f>
        <v>13779</v>
      </c>
      <c r="Q27" s="6">
        <f>'[1]6'!P17</f>
        <v>86054</v>
      </c>
      <c r="R27" s="6" t="s">
        <v>29</v>
      </c>
      <c r="S27" s="6" t="s">
        <v>29</v>
      </c>
    </row>
    <row r="28" spans="2:19" ht="16.5" customHeight="1" x14ac:dyDescent="0.2">
      <c r="B28" s="29"/>
      <c r="D28" s="26" t="s">
        <v>42</v>
      </c>
      <c r="E28" s="26"/>
      <c r="F28" s="24"/>
      <c r="G28" s="6" t="s">
        <v>29</v>
      </c>
      <c r="H28" s="6">
        <f t="shared" si="4"/>
        <v>4653413</v>
      </c>
      <c r="I28" s="6">
        <f>'[1]2'!P18</f>
        <v>315757</v>
      </c>
      <c r="J28" s="6">
        <f>'[1]2'!P48</f>
        <v>1942427</v>
      </c>
      <c r="K28" s="6">
        <f>'[1]3'!P18</f>
        <v>1093506</v>
      </c>
      <c r="L28" s="6">
        <f>'[1]3'!P48</f>
        <v>200635</v>
      </c>
      <c r="M28" s="6">
        <f>'[1]4'!P18</f>
        <v>867229</v>
      </c>
      <c r="N28" s="6">
        <f>'[1]4'!P48</f>
        <v>11155</v>
      </c>
      <c r="O28" s="6">
        <f>'[1]5'!P18</f>
        <v>1929</v>
      </c>
      <c r="P28" s="6">
        <f>'[1]5'!P48</f>
        <v>14187</v>
      </c>
      <c r="Q28" s="6">
        <f>'[1]6'!P18</f>
        <v>206588</v>
      </c>
      <c r="R28" s="6" t="s">
        <v>29</v>
      </c>
      <c r="S28" s="6" t="s">
        <v>29</v>
      </c>
    </row>
    <row r="29" spans="2:19" ht="16.5" customHeight="1" x14ac:dyDescent="0.2">
      <c r="B29" s="29"/>
      <c r="E29" s="30" t="s">
        <v>43</v>
      </c>
      <c r="F29" s="24"/>
      <c r="G29" s="6" t="s">
        <v>29</v>
      </c>
      <c r="H29" s="6">
        <f t="shared" si="4"/>
        <v>905516</v>
      </c>
      <c r="I29" s="6">
        <f>'[1]2'!P19</f>
        <v>82439</v>
      </c>
      <c r="J29" s="6">
        <f>'[1]2'!P49</f>
        <v>395253</v>
      </c>
      <c r="K29" s="6">
        <f>'[1]3'!P19</f>
        <v>175518</v>
      </c>
      <c r="L29" s="6">
        <f>'[1]3'!P49</f>
        <v>30883</v>
      </c>
      <c r="M29" s="6">
        <f>'[1]4'!P19</f>
        <v>190190</v>
      </c>
      <c r="N29" s="6">
        <f>'[1]4'!P49</f>
        <v>1399</v>
      </c>
      <c r="O29" s="6">
        <f>'[1]5'!P19</f>
        <v>1299</v>
      </c>
      <c r="P29" s="6">
        <f>'[1]5'!P49</f>
        <v>2725</v>
      </c>
      <c r="Q29" s="6">
        <f>'[1]6'!P19</f>
        <v>25810</v>
      </c>
      <c r="R29" s="6" t="s">
        <v>29</v>
      </c>
      <c r="S29" s="6" t="s">
        <v>29</v>
      </c>
    </row>
    <row r="30" spans="2:19" ht="16.5" customHeight="1" x14ac:dyDescent="0.2">
      <c r="B30" s="29"/>
      <c r="E30" s="30" t="s">
        <v>44</v>
      </c>
      <c r="F30" s="24"/>
      <c r="G30" s="6" t="s">
        <v>29</v>
      </c>
      <c r="H30" s="6">
        <f t="shared" si="4"/>
        <v>3747897</v>
      </c>
      <c r="I30" s="6">
        <f>'[1]2'!P20</f>
        <v>233318</v>
      </c>
      <c r="J30" s="6">
        <f>'[1]2'!P50</f>
        <v>1547174</v>
      </c>
      <c r="K30" s="6">
        <f>'[1]3'!P20</f>
        <v>917988</v>
      </c>
      <c r="L30" s="6">
        <f>'[1]3'!P50</f>
        <v>169752</v>
      </c>
      <c r="M30" s="6">
        <f>'[1]4'!P20</f>
        <v>677039</v>
      </c>
      <c r="N30" s="6">
        <f>'[1]4'!P50</f>
        <v>9756</v>
      </c>
      <c r="O30" s="6">
        <f>'[1]5'!P20</f>
        <v>630</v>
      </c>
      <c r="P30" s="6">
        <f>'[1]5'!P50</f>
        <v>11462</v>
      </c>
      <c r="Q30" s="6">
        <f>'[1]6'!P20</f>
        <v>180778</v>
      </c>
      <c r="R30" s="6" t="s">
        <v>29</v>
      </c>
      <c r="S30" s="6" t="s">
        <v>29</v>
      </c>
    </row>
    <row r="31" spans="2:19" ht="16.5" customHeight="1" x14ac:dyDescent="0.2">
      <c r="B31" s="29"/>
      <c r="D31" s="26" t="s">
        <v>45</v>
      </c>
      <c r="E31" s="26"/>
      <c r="F31" s="24"/>
      <c r="G31" s="6" t="s">
        <v>29</v>
      </c>
      <c r="H31" s="6">
        <f t="shared" si="4"/>
        <v>6583066</v>
      </c>
      <c r="I31" s="6">
        <f>'[1]2'!P21</f>
        <v>336356</v>
      </c>
      <c r="J31" s="6">
        <f>'[1]2'!P51</f>
        <v>2284250</v>
      </c>
      <c r="K31" s="6">
        <f>'[1]3'!P21</f>
        <v>1341044</v>
      </c>
      <c r="L31" s="6">
        <f>'[1]3'!P51</f>
        <v>341610</v>
      </c>
      <c r="M31" s="6">
        <f>'[1]4'!P21</f>
        <v>2069493</v>
      </c>
      <c r="N31" s="6">
        <f>'[1]4'!P51</f>
        <v>38411</v>
      </c>
      <c r="O31" s="6">
        <f>'[1]5'!P21</f>
        <v>3077</v>
      </c>
      <c r="P31" s="6">
        <f>'[1]5'!P51</f>
        <v>130</v>
      </c>
      <c r="Q31" s="6">
        <f>'[1]6'!P21</f>
        <v>168695</v>
      </c>
      <c r="R31" s="6" t="s">
        <v>29</v>
      </c>
      <c r="S31" s="6" t="s">
        <v>29</v>
      </c>
    </row>
    <row r="32" spans="2:19" ht="16.5" customHeight="1" x14ac:dyDescent="0.2">
      <c r="B32" s="29"/>
      <c r="E32" s="30" t="s">
        <v>46</v>
      </c>
      <c r="F32" s="24"/>
      <c r="G32" s="6" t="s">
        <v>29</v>
      </c>
      <c r="H32" s="6">
        <f t="shared" si="4"/>
        <v>3062408</v>
      </c>
      <c r="I32" s="6">
        <f>'[1]2'!P22</f>
        <v>38855</v>
      </c>
      <c r="J32" s="6">
        <f>'[1]2'!P52</f>
        <v>488102</v>
      </c>
      <c r="K32" s="6">
        <f>'[1]3'!P22</f>
        <v>407593</v>
      </c>
      <c r="L32" s="6">
        <f>'[1]3'!P52</f>
        <v>105511</v>
      </c>
      <c r="M32" s="6">
        <f>'[1]4'!P22</f>
        <v>1972788</v>
      </c>
      <c r="N32" s="6">
        <f>'[1]4'!P52</f>
        <v>37714</v>
      </c>
      <c r="O32" s="6">
        <f>'[1]5'!P22</f>
        <v>2892</v>
      </c>
      <c r="P32" s="6" t="str">
        <f>'[1]5'!P52</f>
        <v>-</v>
      </c>
      <c r="Q32" s="6">
        <f>'[1]6'!P22</f>
        <v>8953</v>
      </c>
      <c r="R32" s="6" t="s">
        <v>29</v>
      </c>
      <c r="S32" s="6" t="s">
        <v>29</v>
      </c>
    </row>
    <row r="33" spans="1:19" ht="16.5" customHeight="1" x14ac:dyDescent="0.2">
      <c r="B33" s="29"/>
      <c r="E33" s="31" t="s">
        <v>47</v>
      </c>
      <c r="F33" s="24"/>
      <c r="G33" s="6" t="s">
        <v>29</v>
      </c>
      <c r="H33" s="6">
        <f t="shared" si="4"/>
        <v>3520658</v>
      </c>
      <c r="I33" s="6">
        <f>'[1]2'!P23</f>
        <v>297501</v>
      </c>
      <c r="J33" s="6">
        <f>'[1]2'!P53</f>
        <v>1796148</v>
      </c>
      <c r="K33" s="6">
        <f>'[1]3'!P23</f>
        <v>933451</v>
      </c>
      <c r="L33" s="6">
        <f>'[1]3'!P53</f>
        <v>236099</v>
      </c>
      <c r="M33" s="6">
        <f>'[1]4'!P23</f>
        <v>96705</v>
      </c>
      <c r="N33" s="6">
        <f>'[1]4'!P53</f>
        <v>697</v>
      </c>
      <c r="O33" s="6">
        <f>'[1]5'!P23</f>
        <v>185</v>
      </c>
      <c r="P33" s="6">
        <f>'[1]5'!P53</f>
        <v>130</v>
      </c>
      <c r="Q33" s="6">
        <f>'[1]6'!P23</f>
        <v>159742</v>
      </c>
      <c r="R33" s="6" t="s">
        <v>29</v>
      </c>
      <c r="S33" s="6" t="s">
        <v>29</v>
      </c>
    </row>
    <row r="34" spans="1:19" ht="16.5" customHeight="1" x14ac:dyDescent="0.2">
      <c r="B34" s="29"/>
      <c r="D34" s="26" t="s">
        <v>48</v>
      </c>
      <c r="E34" s="26"/>
      <c r="F34" s="24"/>
      <c r="G34" s="6" t="s">
        <v>29</v>
      </c>
      <c r="H34" s="6">
        <f t="shared" si="4"/>
        <v>342077</v>
      </c>
      <c r="I34" s="6">
        <f>'[1]2'!P24</f>
        <v>16778</v>
      </c>
      <c r="J34" s="6">
        <f>'[1]2'!P54</f>
        <v>169653</v>
      </c>
      <c r="K34" s="6">
        <f>'[1]3'!P24</f>
        <v>68819</v>
      </c>
      <c r="L34" s="6">
        <f>'[1]3'!P54</f>
        <v>3900</v>
      </c>
      <c r="M34" s="6">
        <f>'[1]4'!P24</f>
        <v>67762</v>
      </c>
      <c r="N34" s="6">
        <f>'[1]4'!P54</f>
        <v>590</v>
      </c>
      <c r="O34" s="6">
        <f>'[1]5'!P24</f>
        <v>148</v>
      </c>
      <c r="P34" s="6">
        <f>'[1]5'!P54</f>
        <v>139</v>
      </c>
      <c r="Q34" s="6">
        <f>'[1]6'!P24</f>
        <v>14288</v>
      </c>
      <c r="R34" s="6" t="s">
        <v>29</v>
      </c>
      <c r="S34" s="6" t="s">
        <v>29</v>
      </c>
    </row>
    <row r="35" spans="1:19" ht="16.5" customHeight="1" x14ac:dyDescent="0.2">
      <c r="B35" s="29"/>
      <c r="C35" s="26" t="s">
        <v>49</v>
      </c>
      <c r="D35" s="26"/>
      <c r="E35" s="26"/>
      <c r="F35" s="24"/>
      <c r="G35" s="6">
        <f>IF(SUM(H35,R35:S35)=0,"-",SUM(H35,R35:S35))</f>
        <v>17416916</v>
      </c>
      <c r="H35" s="6">
        <f t="shared" si="4"/>
        <v>14020123</v>
      </c>
      <c r="I35" s="6">
        <f>'[1]2'!P25</f>
        <v>684843</v>
      </c>
      <c r="J35" s="6">
        <f>'[1]2'!P55</f>
        <v>7185787</v>
      </c>
      <c r="K35" s="6">
        <f>'[1]3'!P25</f>
        <v>3073673</v>
      </c>
      <c r="L35" s="6">
        <f>'[1]3'!P55</f>
        <v>315744</v>
      </c>
      <c r="M35" s="6">
        <f>'[1]4'!P25</f>
        <v>2067477</v>
      </c>
      <c r="N35" s="6">
        <f>'[1]4'!P55</f>
        <v>13518</v>
      </c>
      <c r="O35" s="6">
        <f>'[1]5'!P25</f>
        <v>53</v>
      </c>
      <c r="P35" s="6">
        <f>'[1]5'!P55</f>
        <v>6227</v>
      </c>
      <c r="Q35" s="6">
        <f>'[1]6'!P25</f>
        <v>672801</v>
      </c>
      <c r="R35" s="6">
        <f>'[1]7'!K22</f>
        <v>3358847</v>
      </c>
      <c r="S35" s="6">
        <f>'[1]7'!K33</f>
        <v>37946</v>
      </c>
    </row>
    <row r="36" spans="1:19" ht="16.5" customHeight="1" x14ac:dyDescent="0.2">
      <c r="B36" s="29"/>
      <c r="D36" s="26" t="s">
        <v>50</v>
      </c>
      <c r="E36" s="26"/>
      <c r="F36" s="24"/>
      <c r="G36" s="6" t="s">
        <v>29</v>
      </c>
      <c r="H36" s="6">
        <f t="shared" si="4"/>
        <v>51578</v>
      </c>
      <c r="I36" s="6">
        <f>'[1]2'!P26</f>
        <v>11087</v>
      </c>
      <c r="J36" s="6">
        <f>'[1]2'!P56</f>
        <v>29303</v>
      </c>
      <c r="K36" s="6">
        <f>'[1]3'!P26</f>
        <v>5267</v>
      </c>
      <c r="L36" s="6" t="str">
        <f>'[1]3'!P56</f>
        <v>-</v>
      </c>
      <c r="M36" s="6" t="str">
        <f>'[1]4'!P26</f>
        <v>-</v>
      </c>
      <c r="N36" s="6" t="str">
        <f>'[1]4'!P56</f>
        <v>-</v>
      </c>
      <c r="O36" s="6" t="str">
        <f>'[1]5'!P26</f>
        <v>-</v>
      </c>
      <c r="P36" s="6" t="str">
        <f>'[1]5'!P56</f>
        <v>-</v>
      </c>
      <c r="Q36" s="6">
        <f>'[1]6'!P26</f>
        <v>5921</v>
      </c>
      <c r="R36" s="32">
        <f>'[1]7'!L22</f>
        <v>2531706</v>
      </c>
      <c r="S36" s="6" t="s">
        <v>29</v>
      </c>
    </row>
    <row r="37" spans="1:19" ht="16.5" customHeight="1" x14ac:dyDescent="0.2">
      <c r="B37" s="29"/>
      <c r="D37" s="26" t="s">
        <v>51</v>
      </c>
      <c r="E37" s="26"/>
      <c r="F37" s="24"/>
      <c r="G37" s="6" t="s">
        <v>29</v>
      </c>
      <c r="H37" s="6">
        <f t="shared" si="4"/>
        <v>9770408</v>
      </c>
      <c r="I37" s="6">
        <f>'[1]2'!P27</f>
        <v>610688</v>
      </c>
      <c r="J37" s="6">
        <f>'[1]2'!P57</f>
        <v>4249393</v>
      </c>
      <c r="K37" s="6">
        <f>'[1]3'!P27</f>
        <v>2058299</v>
      </c>
      <c r="L37" s="6">
        <f>'[1]3'!P57</f>
        <v>262065</v>
      </c>
      <c r="M37" s="6">
        <f>'[1]4'!P27</f>
        <v>1957982</v>
      </c>
      <c r="N37" s="6">
        <f>'[1]4'!P57</f>
        <v>12318</v>
      </c>
      <c r="O37" s="6" t="str">
        <f>'[1]5'!P27</f>
        <v>-</v>
      </c>
      <c r="P37" s="6">
        <f>'[1]5'!P57</f>
        <v>4924</v>
      </c>
      <c r="Q37" s="6">
        <f>'[1]6'!P27</f>
        <v>614739</v>
      </c>
      <c r="R37" s="32"/>
      <c r="S37" s="6" t="s">
        <v>29</v>
      </c>
    </row>
    <row r="38" spans="1:19" ht="16.5" customHeight="1" x14ac:dyDescent="0.2">
      <c r="B38" s="29"/>
      <c r="D38" s="26" t="s">
        <v>52</v>
      </c>
      <c r="E38" s="26"/>
      <c r="F38" s="24"/>
      <c r="G38" s="6" t="s">
        <v>29</v>
      </c>
      <c r="H38" s="6">
        <f t="shared" si="4"/>
        <v>4102023</v>
      </c>
      <c r="I38" s="6">
        <f>'[1]2'!P28</f>
        <v>59918</v>
      </c>
      <c r="J38" s="6">
        <f>'[1]2'!P58</f>
        <v>2850137</v>
      </c>
      <c r="K38" s="6">
        <f>'[1]3'!P28</f>
        <v>978163</v>
      </c>
      <c r="L38" s="6">
        <f>'[1]3'!P58</f>
        <v>53463</v>
      </c>
      <c r="M38" s="6">
        <f>'[1]4'!P28</f>
        <v>107210</v>
      </c>
      <c r="N38" s="6">
        <f>'[1]4'!P58</f>
        <v>1188</v>
      </c>
      <c r="O38" s="6">
        <f>'[1]5'!P28</f>
        <v>52</v>
      </c>
      <c r="P38" s="6">
        <f>'[1]5'!P58</f>
        <v>1270</v>
      </c>
      <c r="Q38" s="6">
        <f>'[1]6'!P28</f>
        <v>50622</v>
      </c>
      <c r="R38" s="6" t="s">
        <v>29</v>
      </c>
      <c r="S38" s="6" t="s">
        <v>29</v>
      </c>
    </row>
    <row r="39" spans="1:19" ht="16.5" customHeight="1" x14ac:dyDescent="0.2">
      <c r="B39" s="29"/>
      <c r="D39" s="26" t="s">
        <v>53</v>
      </c>
      <c r="E39" s="26"/>
      <c r="F39" s="24"/>
      <c r="G39" s="6" t="s">
        <v>29</v>
      </c>
      <c r="H39" s="6">
        <f t="shared" si="4"/>
        <v>96114</v>
      </c>
      <c r="I39" s="6">
        <f>'[1]2'!P29</f>
        <v>3150</v>
      </c>
      <c r="J39" s="6">
        <f>'[1]2'!P59</f>
        <v>56954</v>
      </c>
      <c r="K39" s="6">
        <f>'[1]3'!P29</f>
        <v>31944</v>
      </c>
      <c r="L39" s="6">
        <f>'[1]3'!P59</f>
        <v>216</v>
      </c>
      <c r="M39" s="6">
        <f>'[1]4'!P29</f>
        <v>2285</v>
      </c>
      <c r="N39" s="6">
        <f>'[1]4'!P59</f>
        <v>12</v>
      </c>
      <c r="O39" s="6">
        <f>'[1]5'!P29</f>
        <v>1</v>
      </c>
      <c r="P39" s="6">
        <f>'[1]5'!P59</f>
        <v>33</v>
      </c>
      <c r="Q39" s="6">
        <f>'[1]6'!P29</f>
        <v>1519</v>
      </c>
      <c r="R39" s="6" t="s">
        <v>29</v>
      </c>
      <c r="S39" s="6" t="s">
        <v>29</v>
      </c>
    </row>
    <row r="40" spans="1:19" ht="16.5" customHeight="1" x14ac:dyDescent="0.2">
      <c r="B40" s="29"/>
      <c r="C40" s="26" t="s">
        <v>54</v>
      </c>
      <c r="D40" s="26"/>
      <c r="E40" s="26"/>
      <c r="F40" s="24"/>
      <c r="G40" s="6">
        <f>IF(SUM(H40,R40:S40)=0,"-",SUM(H40,R40:S40))</f>
        <v>12315191</v>
      </c>
      <c r="H40" s="6">
        <f t="shared" si="4"/>
        <v>9772282</v>
      </c>
      <c r="I40" s="6">
        <f>'[1]2'!P30</f>
        <v>481724</v>
      </c>
      <c r="J40" s="6">
        <f>'[1]2'!P60</f>
        <v>4158064</v>
      </c>
      <c r="K40" s="6">
        <f>'[1]3'!P30</f>
        <v>2758493</v>
      </c>
      <c r="L40" s="6">
        <f>'[1]3'!P60</f>
        <v>313383</v>
      </c>
      <c r="M40" s="6">
        <f>'[1]4'!P30</f>
        <v>1867122</v>
      </c>
      <c r="N40" s="6">
        <f>'[1]4'!P60</f>
        <v>30594</v>
      </c>
      <c r="O40" s="6">
        <f>'[1]5'!P30</f>
        <v>573</v>
      </c>
      <c r="P40" s="6" t="str">
        <f>'[1]5'!P60</f>
        <v>-</v>
      </c>
      <c r="Q40" s="6">
        <f>'[1]6'!P30</f>
        <v>162329</v>
      </c>
      <c r="R40" s="6">
        <f>'[1]7'!M22</f>
        <v>2486758</v>
      </c>
      <c r="S40" s="6">
        <f>'[1]7'!M33</f>
        <v>56151</v>
      </c>
    </row>
    <row r="41" spans="1:19" ht="19.5" customHeight="1" x14ac:dyDescent="0.2">
      <c r="F41" s="24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</row>
    <row r="42" spans="1:19" ht="16.5" customHeight="1" x14ac:dyDescent="0.2">
      <c r="B42" s="33" t="s">
        <v>55</v>
      </c>
      <c r="C42" s="33"/>
      <c r="D42" s="33"/>
      <c r="E42" s="33"/>
      <c r="F42" s="24"/>
      <c r="G42" s="6" t="s">
        <v>29</v>
      </c>
      <c r="H42" s="34">
        <f t="shared" ref="H42:S42" si="5">H8/H44*1000</f>
        <v>1216333.9827223173</v>
      </c>
      <c r="I42" s="34">
        <f t="shared" si="5"/>
        <v>1253690.4323827047</v>
      </c>
      <c r="J42" s="34">
        <f t="shared" si="5"/>
        <v>1024780.9984883767</v>
      </c>
      <c r="K42" s="34">
        <f t="shared" si="5"/>
        <v>1197627.831310224</v>
      </c>
      <c r="L42" s="34">
        <f t="shared" si="5"/>
        <v>8066705.4545454551</v>
      </c>
      <c r="M42" s="34">
        <f t="shared" si="5"/>
        <v>1307462.5258579536</v>
      </c>
      <c r="N42" s="34">
        <f t="shared" si="5"/>
        <v>2588266.8918918921</v>
      </c>
      <c r="O42" s="34">
        <f t="shared" si="5"/>
        <v>603682.2157434402</v>
      </c>
      <c r="P42" s="34">
        <f t="shared" si="5"/>
        <v>3555948.2758620689</v>
      </c>
      <c r="Q42" s="34">
        <f t="shared" si="5"/>
        <v>1237416.8239417633</v>
      </c>
      <c r="R42" s="35">
        <f t="shared" si="5"/>
        <v>14415.270422066655</v>
      </c>
      <c r="S42" s="35">
        <f t="shared" si="5"/>
        <v>9346.3080205601673</v>
      </c>
    </row>
    <row r="43" spans="1:19" ht="19.5" customHeight="1" x14ac:dyDescent="0.2">
      <c r="F43" s="24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</row>
    <row r="44" spans="1:19" s="34" customFormat="1" ht="18" customHeight="1" thickBot="1" x14ac:dyDescent="0.25">
      <c r="A44" s="36"/>
      <c r="B44" s="36" t="s">
        <v>56</v>
      </c>
      <c r="C44" s="36"/>
      <c r="D44" s="36"/>
      <c r="E44" s="36"/>
      <c r="F44" s="37"/>
      <c r="G44" s="38" t="s">
        <v>29</v>
      </c>
      <c r="H44" s="36">
        <f>SUM(I44:Q44)</f>
        <v>101634</v>
      </c>
      <c r="I44" s="39">
        <v>4348</v>
      </c>
      <c r="J44" s="39">
        <v>48954</v>
      </c>
      <c r="K44" s="40">
        <v>23973</v>
      </c>
      <c r="L44" s="40">
        <v>1100</v>
      </c>
      <c r="M44" s="40">
        <v>18853</v>
      </c>
      <c r="N44" s="40">
        <v>296</v>
      </c>
      <c r="O44" s="40">
        <v>343</v>
      </c>
      <c r="P44" s="40">
        <v>58</v>
      </c>
      <c r="Q44" s="40">
        <v>3709</v>
      </c>
      <c r="R44" s="40">
        <v>973922</v>
      </c>
      <c r="S44" s="41">
        <f>$R$44</f>
        <v>973922</v>
      </c>
    </row>
    <row r="45" spans="1:19" ht="18.75" customHeight="1" x14ac:dyDescent="0.2">
      <c r="A45" s="42"/>
      <c r="B45" s="43"/>
      <c r="C45" s="43"/>
      <c r="D45" s="43"/>
      <c r="E45" s="43"/>
      <c r="F45" s="43"/>
      <c r="G45" s="43"/>
      <c r="H45" s="43"/>
      <c r="I45" s="43"/>
      <c r="J45" s="43"/>
      <c r="K45" s="44"/>
    </row>
    <row r="46" spans="1:19" ht="75.75" customHeight="1" x14ac:dyDescent="0.2">
      <c r="B46" s="45"/>
      <c r="C46" s="45"/>
      <c r="D46" s="45"/>
      <c r="E46" s="45"/>
      <c r="F46" s="45"/>
      <c r="G46" s="45"/>
      <c r="H46" s="45"/>
      <c r="I46" s="45"/>
      <c r="J46" s="45"/>
      <c r="K46" s="44"/>
    </row>
    <row r="47" spans="1:19" x14ac:dyDescent="0.2"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60" spans="4:4" x14ac:dyDescent="0.2">
      <c r="D60" s="46"/>
    </row>
    <row r="61" spans="4:4" x14ac:dyDescent="0.2">
      <c r="D61" s="46"/>
    </row>
  </sheetData>
  <mergeCells count="37">
    <mergeCell ref="B45:J45"/>
    <mergeCell ref="D36:E36"/>
    <mergeCell ref="R36:R37"/>
    <mergeCell ref="D37:E37"/>
    <mergeCell ref="D38:E38"/>
    <mergeCell ref="D39:E39"/>
    <mergeCell ref="C40:E40"/>
    <mergeCell ref="C15:E15"/>
    <mergeCell ref="C16:E16"/>
    <mergeCell ref="B18:B40"/>
    <mergeCell ref="C18:E18"/>
    <mergeCell ref="D19:E19"/>
    <mergeCell ref="D27:E27"/>
    <mergeCell ref="D28:E28"/>
    <mergeCell ref="D31:E31"/>
    <mergeCell ref="D34:E34"/>
    <mergeCell ref="C35:E35"/>
    <mergeCell ref="M6:O6"/>
    <mergeCell ref="P6:P7"/>
    <mergeCell ref="Q6:Q7"/>
    <mergeCell ref="B8:E8"/>
    <mergeCell ref="B10:B16"/>
    <mergeCell ref="C10:E10"/>
    <mergeCell ref="D11:E11"/>
    <mergeCell ref="D12:E12"/>
    <mergeCell ref="D13:E13"/>
    <mergeCell ref="C14:E14"/>
    <mergeCell ref="A5:F7"/>
    <mergeCell ref="G5:G7"/>
    <mergeCell ref="H5:Q5"/>
    <mergeCell ref="R5:R7"/>
    <mergeCell ref="S5:S7"/>
    <mergeCell ref="H6:H7"/>
    <mergeCell ref="I6:I7"/>
    <mergeCell ref="J6:J7"/>
    <mergeCell ref="K6:K7"/>
    <mergeCell ref="L6:L7"/>
  </mergeCells>
  <phoneticPr fontId="3"/>
  <printOptions horizontalCentered="1" verticalCentered="1"/>
  <pageMargins left="0.6692913385826772" right="0.35433070866141736" top="0.59055118110236227" bottom="0.59055118110236227" header="0.51181102362204722" footer="0.31496062992125984"/>
  <pageSetup paperSize="9" scale="94" fitToWidth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2022-11-08T02:56:16Z</dcterms:created>
  <dcterms:modified xsi:type="dcterms:W3CDTF">2022-11-08T02:57:03Z</dcterms:modified>
</cp:coreProperties>
</file>