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3\ＨＰデータ\R3（R2会計）地方教育費調査　Excel（未）\"/>
    </mc:Choice>
  </mc:AlternateContent>
  <bookViews>
    <workbookView xWindow="0" yWindow="0" windowWidth="19160" windowHeight="6920"/>
  </bookViews>
  <sheets>
    <sheet name="11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'11'!$A$1:$P$68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D65" i="1"/>
  <c r="O65" i="1" s="1"/>
  <c r="O64" i="1"/>
  <c r="D64" i="1"/>
  <c r="O62" i="1"/>
  <c r="D62" i="1"/>
  <c r="D61" i="1"/>
  <c r="O60" i="1"/>
  <c r="D60" i="1"/>
  <c r="D59" i="1"/>
  <c r="O59" i="1" s="1"/>
  <c r="O58" i="1"/>
  <c r="D58" i="1"/>
  <c r="O56" i="1"/>
  <c r="D56" i="1"/>
  <c r="D55" i="1"/>
  <c r="O54" i="1"/>
  <c r="D54" i="1"/>
  <c r="D53" i="1"/>
  <c r="O53" i="1" s="1"/>
  <c r="O52" i="1"/>
  <c r="D52" i="1"/>
  <c r="O50" i="1"/>
  <c r="D50" i="1"/>
  <c r="D49" i="1"/>
  <c r="O48" i="1"/>
  <c r="D48" i="1"/>
  <c r="D47" i="1"/>
  <c r="O47" i="1" s="1"/>
  <c r="O46" i="1"/>
  <c r="D46" i="1"/>
  <c r="D44" i="1"/>
  <c r="D42" i="1" s="1"/>
  <c r="O42" i="1" s="1"/>
  <c r="N42" i="1"/>
  <c r="M42" i="1"/>
  <c r="L42" i="1"/>
  <c r="K42" i="1"/>
  <c r="J42" i="1"/>
  <c r="I42" i="1"/>
  <c r="H42" i="1"/>
  <c r="G42" i="1"/>
  <c r="F42" i="1"/>
  <c r="E42" i="1"/>
  <c r="C42" i="1"/>
  <c r="B42" i="1"/>
  <c r="D40" i="1"/>
  <c r="N38" i="1"/>
  <c r="M38" i="1"/>
  <c r="L38" i="1"/>
  <c r="K38" i="1"/>
  <c r="J38" i="1"/>
  <c r="I38" i="1"/>
  <c r="H38" i="1"/>
  <c r="G38" i="1"/>
  <c r="F38" i="1"/>
  <c r="E38" i="1"/>
  <c r="C38" i="1"/>
  <c r="B38" i="1"/>
  <c r="O30" i="1"/>
  <c r="D30" i="1"/>
  <c r="D29" i="1"/>
  <c r="O29" i="1" s="1"/>
  <c r="D27" i="1"/>
  <c r="O27" i="1" s="1"/>
  <c r="O26" i="1"/>
  <c r="D26" i="1"/>
  <c r="D25" i="1"/>
  <c r="O24" i="1"/>
  <c r="D24" i="1"/>
  <c r="D23" i="1"/>
  <c r="O23" i="1" s="1"/>
  <c r="D21" i="1"/>
  <c r="O21" i="1" s="1"/>
  <c r="O20" i="1"/>
  <c r="D20" i="1"/>
  <c r="D19" i="1"/>
  <c r="O18" i="1"/>
  <c r="D18" i="1"/>
  <c r="D17" i="1"/>
  <c r="O17" i="1" s="1"/>
  <c r="D15" i="1"/>
  <c r="O15" i="1" s="1"/>
  <c r="O14" i="1"/>
  <c r="D14" i="1"/>
  <c r="D13" i="1"/>
  <c r="O12" i="1"/>
  <c r="D12" i="1"/>
  <c r="D11" i="1"/>
  <c r="O11" i="1" s="1"/>
  <c r="D9" i="1"/>
  <c r="N7" i="1"/>
  <c r="M7" i="1"/>
  <c r="L7" i="1"/>
  <c r="K7" i="1"/>
  <c r="J7" i="1"/>
  <c r="I7" i="1"/>
  <c r="H7" i="1"/>
  <c r="G7" i="1"/>
  <c r="F7" i="1"/>
  <c r="E7" i="1"/>
  <c r="C7" i="1"/>
  <c r="B7" i="1"/>
  <c r="D7" i="1" l="1"/>
  <c r="O7" i="1" s="1"/>
  <c r="O13" i="1"/>
  <c r="O19" i="1"/>
  <c r="O25" i="1"/>
  <c r="O40" i="1"/>
  <c r="O49" i="1"/>
  <c r="O55" i="1"/>
  <c r="O61" i="1"/>
  <c r="D38" i="1"/>
  <c r="O38" i="1" s="1"/>
  <c r="O66" i="1"/>
</calcChain>
</file>

<file path=xl/sharedStrings.xml><?xml version="1.0" encoding="utf-8"?>
<sst xmlns="http://schemas.openxmlformats.org/spreadsheetml/2006/main" count="141" uniqueCount="48">
  <si>
    <t>地方教育費調査</t>
    <rPh sb="0" eb="2">
      <t>チホウ</t>
    </rPh>
    <rPh sb="2" eb="5">
      <t>キョウイクヒ</t>
    </rPh>
    <rPh sb="5" eb="7">
      <t>チョウサ</t>
    </rPh>
    <phoneticPr fontId="4"/>
  </si>
  <si>
    <t>市町別小学</t>
    <rPh sb="0" eb="2">
      <t>シチョウ</t>
    </rPh>
    <rPh sb="2" eb="3">
      <t>ベツ</t>
    </rPh>
    <rPh sb="3" eb="5">
      <t>ショウガク</t>
    </rPh>
    <phoneticPr fontId="4"/>
  </si>
  <si>
    <t>校教育費</t>
    <rPh sb="1" eb="4">
      <t>キョウイクヒ</t>
    </rPh>
    <phoneticPr fontId="4"/>
  </si>
  <si>
    <t>（単位　千円）</t>
    <rPh sb="1" eb="3">
      <t>タンイ</t>
    </rPh>
    <rPh sb="4" eb="6">
      <t>センエン</t>
    </rPh>
    <phoneticPr fontId="4"/>
  </si>
  <si>
    <t>区　分</t>
    <rPh sb="0" eb="3">
      <t>クブン</t>
    </rPh>
    <phoneticPr fontId="4"/>
  </si>
  <si>
    <t>児童数</t>
    <rPh sb="0" eb="2">
      <t>ジドウ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</si>
  <si>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</si>
  <si>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教育費総額</t>
    <rPh sb="0" eb="3">
      <t>キョウイクヒ</t>
    </rPh>
    <rPh sb="3" eb="5">
      <t>ソウガク</t>
    </rPh>
    <phoneticPr fontId="4"/>
  </si>
  <si>
    <t xml:space="preserve">  財源内訳</t>
    <rPh sb="2" eb="4">
      <t>ザイゲン</t>
    </rPh>
    <rPh sb="4" eb="6">
      <t>ウチワケ</t>
    </rPh>
    <phoneticPr fontId="4"/>
  </si>
  <si>
    <t>支出項目別経費</t>
    <rPh sb="0" eb="2">
      <t>シシュツ</t>
    </rPh>
    <rPh sb="2" eb="4">
      <t>コウモク</t>
    </rPh>
    <rPh sb="4" eb="5">
      <t>ベツ</t>
    </rPh>
    <rPh sb="5" eb="7">
      <t>ケイヒ</t>
    </rPh>
    <phoneticPr fontId="4"/>
  </si>
  <si>
    <t>児童１人当たり公費（円）</t>
    <rPh sb="0" eb="2">
      <t>ジドウ</t>
    </rPh>
    <rPh sb="2" eb="4">
      <t>ヒトリ</t>
    </rPh>
    <rPh sb="4" eb="5">
      <t>ア</t>
    </rPh>
    <rPh sb="7" eb="9">
      <t>コウヒ</t>
    </rPh>
    <rPh sb="10" eb="11">
      <t>エン</t>
    </rPh>
    <phoneticPr fontId="4"/>
  </si>
  <si>
    <t>国庫補助金</t>
    <rPh sb="0" eb="2">
      <t>コッコ</t>
    </rPh>
    <rPh sb="2" eb="5">
      <t>ホジョキン</t>
    </rPh>
    <phoneticPr fontId="4"/>
  </si>
  <si>
    <t>県支出金</t>
    <rPh sb="0" eb="4">
      <t>ケンシシュツキン</t>
    </rPh>
    <phoneticPr fontId="4"/>
  </si>
  <si>
    <t>市町支出金</t>
    <rPh sb="0" eb="1">
      <t>シ</t>
    </rPh>
    <rPh sb="1" eb="2">
      <t>マチ</t>
    </rPh>
    <rPh sb="2" eb="5">
      <t>シシュツキン</t>
    </rPh>
    <phoneticPr fontId="4"/>
  </si>
  <si>
    <t>地方債</t>
    <rPh sb="0" eb="3">
      <t>チホウサイ</t>
    </rPh>
    <phoneticPr fontId="4"/>
  </si>
  <si>
    <t>公費に組み入れ
られた寄付金</t>
    <rPh sb="0" eb="2">
      <t>コウヒ</t>
    </rPh>
    <rPh sb="3" eb="4">
      <t>ク</t>
    </rPh>
    <rPh sb="5" eb="6">
      <t>ハイ</t>
    </rPh>
    <rPh sb="11" eb="14">
      <t>キフキン</t>
    </rPh>
    <phoneticPr fontId="4"/>
  </si>
  <si>
    <t>消費的支出</t>
    <rPh sb="0" eb="3">
      <t>ショウヒテキ</t>
    </rPh>
    <rPh sb="3" eb="5">
      <t>シシュツ</t>
    </rPh>
    <phoneticPr fontId="4"/>
  </si>
  <si>
    <t>資本的支出</t>
    <rPh sb="0" eb="3">
      <t>シホンテキ</t>
    </rPh>
    <rPh sb="3" eb="5">
      <t>シシュツ</t>
    </rPh>
    <phoneticPr fontId="4"/>
  </si>
  <si>
    <t>債務償還費</t>
    <rPh sb="0" eb="4">
      <t>サイムショウカン</t>
    </rPh>
    <rPh sb="4" eb="5">
      <t>ヒ</t>
    </rPh>
    <phoneticPr fontId="4"/>
  </si>
  <si>
    <t>うち人件費</t>
    <rPh sb="2" eb="5">
      <t>ジンケンヒ</t>
    </rPh>
    <phoneticPr fontId="4"/>
  </si>
  <si>
    <t>うち土地・建築費</t>
    <rPh sb="2" eb="4">
      <t>トチ</t>
    </rPh>
    <rPh sb="5" eb="8">
      <t>ケンチクヒ</t>
    </rPh>
    <phoneticPr fontId="4"/>
  </si>
  <si>
    <t>計</t>
    <rPh sb="0" eb="1">
      <t>ケイ</t>
    </rPh>
    <phoneticPr fontId="4"/>
  </si>
  <si>
    <t>県加算額</t>
    <rPh sb="0" eb="4">
      <t>ケンカサンガク</t>
    </rPh>
    <phoneticPr fontId="4"/>
  </si>
  <si>
    <t>…</t>
    <phoneticPr fontId="4"/>
  </si>
  <si>
    <t>-</t>
    <phoneticPr fontId="4"/>
  </si>
  <si>
    <t>高松市</t>
    <rPh sb="0" eb="3">
      <t>タカマツシ</t>
    </rPh>
    <phoneticPr fontId="4"/>
  </si>
  <si>
    <t>丸亀市</t>
    <rPh sb="0" eb="3">
      <t>マルガメシ</t>
    </rPh>
    <phoneticPr fontId="4"/>
  </si>
  <si>
    <t>坂出市</t>
    <rPh sb="0" eb="3">
      <t>サカイデシ</t>
    </rPh>
    <phoneticPr fontId="4"/>
  </si>
  <si>
    <t>善通寺市</t>
    <rPh sb="0" eb="4">
      <t>ゼンツウジシ</t>
    </rPh>
    <phoneticPr fontId="4"/>
  </si>
  <si>
    <t>観音寺市</t>
    <rPh sb="0" eb="3">
      <t>カンオンジ</t>
    </rPh>
    <rPh sb="3" eb="4">
      <t>シ</t>
    </rPh>
    <phoneticPr fontId="4"/>
  </si>
  <si>
    <t>さぬき市</t>
    <rPh sb="3" eb="4">
      <t>シ</t>
    </rPh>
    <phoneticPr fontId="4"/>
  </si>
  <si>
    <t>東かがわ市</t>
    <rPh sb="0" eb="1">
      <t>ヒガシ</t>
    </rPh>
    <rPh sb="4" eb="5">
      <t>シ</t>
    </rPh>
    <phoneticPr fontId="4"/>
  </si>
  <si>
    <t>三豊市</t>
    <rPh sb="0" eb="2">
      <t>ミトヨ</t>
    </rPh>
    <rPh sb="2" eb="3">
      <t>シ</t>
    </rPh>
    <phoneticPr fontId="4"/>
  </si>
  <si>
    <t>土庄町</t>
    <rPh sb="0" eb="3">
      <t>トノショウチョウ</t>
    </rPh>
    <phoneticPr fontId="4"/>
  </si>
  <si>
    <t>小豆島町</t>
    <rPh sb="0" eb="3">
      <t>ショウドシマ</t>
    </rPh>
    <rPh sb="3" eb="4">
      <t>チョウ</t>
    </rPh>
    <phoneticPr fontId="4"/>
  </si>
  <si>
    <t>三木町</t>
    <rPh sb="0" eb="3">
      <t>ミキチョウ</t>
    </rPh>
    <phoneticPr fontId="4"/>
  </si>
  <si>
    <t>直島町</t>
    <rPh sb="0" eb="3">
      <t>ナオシマチョウ</t>
    </rPh>
    <phoneticPr fontId="4"/>
  </si>
  <si>
    <t>宇多津町</t>
    <rPh sb="0" eb="4">
      <t>ウタヅチョウ</t>
    </rPh>
    <phoneticPr fontId="4"/>
  </si>
  <si>
    <t>綾川町</t>
    <rPh sb="0" eb="1">
      <t>アヤ</t>
    </rPh>
    <rPh sb="1" eb="2">
      <t>カワ</t>
    </rPh>
    <rPh sb="2" eb="3">
      <t>チョウ</t>
    </rPh>
    <phoneticPr fontId="4"/>
  </si>
  <si>
    <t>琴平町</t>
    <rPh sb="0" eb="3">
      <t>コトヒラチョウ</t>
    </rPh>
    <phoneticPr fontId="4"/>
  </si>
  <si>
    <t>多度津町</t>
    <rPh sb="0" eb="4">
      <t>タドツチョウ</t>
    </rPh>
    <phoneticPr fontId="4"/>
  </si>
  <si>
    <t>まんのう町</t>
    <rPh sb="4" eb="5">
      <t>チョウ</t>
    </rPh>
    <phoneticPr fontId="4"/>
  </si>
  <si>
    <t>市町別中学</t>
    <rPh sb="0" eb="2">
      <t>シチョウ</t>
    </rPh>
    <rPh sb="2" eb="3">
      <t>ベツ</t>
    </rPh>
    <rPh sb="3" eb="5">
      <t>チュウガク</t>
    </rPh>
    <phoneticPr fontId="4"/>
  </si>
  <si>
    <t>生徒数</t>
    <rPh sb="0" eb="3">
      <t>セイトスウ</t>
    </rPh>
    <phoneticPr fontId="4"/>
  </si>
  <si>
    <t>生徒１人当たり公費（円）</t>
    <rPh sb="0" eb="2">
      <t>セイト</t>
    </rPh>
    <rPh sb="2" eb="4">
      <t>ヒトリ</t>
    </rPh>
    <rPh sb="4" eb="5">
      <t>ア</t>
    </rPh>
    <rPh sb="7" eb="9">
      <t>コウヒ</t>
    </rPh>
    <rPh sb="10" eb="11">
      <t>エン</t>
    </rPh>
    <phoneticPr fontId="4"/>
  </si>
  <si>
    <t>香川県</t>
    <rPh sb="0" eb="3">
      <t>カガワケン</t>
    </rPh>
    <phoneticPr fontId="4"/>
  </si>
  <si>
    <t>市町計</t>
    <rPh sb="0" eb="2">
      <t>シチョウ</t>
    </rPh>
    <rPh sb="2" eb="3">
      <t>ケイ</t>
    </rPh>
    <phoneticPr fontId="4"/>
  </si>
  <si>
    <t>三豊市観音寺市　　　　　　　　　　学校組合</t>
    <rPh sb="0" eb="2">
      <t>ミトヨ</t>
    </rPh>
    <rPh sb="2" eb="3">
      <t>シ</t>
    </rPh>
    <rPh sb="17" eb="21">
      <t>ガッコウクミアイ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</si>
</sst>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38" fontId="2" fillId="0" borderId="0" xfId="1" applyFont="1" applyFill="1"/>
    <xf numFmtId="38" fontId="2" fillId="0" borderId="0" xfId="1" applyFont="1" applyFill="1" applyAlignment="1">
      <alignment horizontal="right"/>
    </xf>
    <xf numFmtId="38" fontId="5" fillId="0" borderId="0" xfId="1" applyFont="1" applyFill="1" applyAlignment="1">
      <alignment horizontal="right"/>
    </xf>
    <xf numFmtId="38" fontId="5" fillId="0" borderId="0" xfId="1" applyFont="1" applyFill="1"/>
    <xf numFmtId="38" fontId="2" fillId="0" borderId="1" xfId="1" applyFont="1" applyFill="1" applyBorder="1" applyAlignment="1">
      <alignment horizontal="distributed" vertical="center" justifyLastLine="1"/>
    </xf>
    <xf numFmtId="38" fontId="2" fillId="0" borderId="2" xfId="1" applyFont="1" applyFill="1" applyBorder="1" applyAlignment="1">
      <alignment horizontal="distributed" vertical="center" justifyLastLine="1"/>
    </xf>
    <xf numFmtId="38" fontId="2" fillId="0" borderId="3" xfId="1" applyFont="1" applyFill="1" applyBorder="1" applyAlignment="1">
      <alignment horizontal="center" vertical="center" shrinkToFit="1"/>
    </xf>
    <xf numFmtId="38" fontId="2" fillId="0" borderId="2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distributed" vertical="center" justifyLastLine="1"/>
    </xf>
    <xf numFmtId="38" fontId="2" fillId="0" borderId="1" xfId="1" applyFont="1" applyFill="1" applyBorder="1" applyAlignment="1">
      <alignment horizontal="distributed" vertical="center" justifyLastLine="1"/>
    </xf>
    <xf numFmtId="38" fontId="6" fillId="0" borderId="2" xfId="1" applyFont="1" applyFill="1" applyBorder="1" applyAlignment="1">
      <alignment horizontal="distributed" vertical="center" justifyLastLine="1"/>
    </xf>
    <xf numFmtId="38" fontId="6" fillId="0" borderId="4" xfId="1" applyFont="1" applyFill="1" applyBorder="1" applyAlignment="1">
      <alignment horizontal="distributed" vertical="center" justifyLastLine="1"/>
    </xf>
    <xf numFmtId="38" fontId="2" fillId="0" borderId="5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center" vertical="center" shrinkToFit="1"/>
    </xf>
    <xf numFmtId="38" fontId="2" fillId="0" borderId="6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distributed" vertical="center" wrapText="1" justifyLastLine="1"/>
    </xf>
    <xf numFmtId="38" fontId="8" fillId="0" borderId="6" xfId="1" applyFont="1" applyFill="1" applyBorder="1" applyAlignment="1">
      <alignment horizontal="distributed" vertical="center" wrapText="1" justifyLastLine="1"/>
    </xf>
    <xf numFmtId="38" fontId="2" fillId="0" borderId="8" xfId="1" applyFont="1" applyFill="1" applyBorder="1" applyAlignment="1">
      <alignment horizontal="center" vertical="center" shrinkToFit="1"/>
    </xf>
    <xf numFmtId="38" fontId="2" fillId="0" borderId="5" xfId="1" applyFont="1" applyFill="1" applyBorder="1"/>
    <xf numFmtId="38" fontId="2" fillId="0" borderId="6" xfId="1" applyFont="1" applyFill="1" applyBorder="1" applyAlignment="1">
      <alignment horizontal="center" vertical="center" shrinkToFit="1"/>
    </xf>
    <xf numFmtId="38" fontId="6" fillId="0" borderId="6" xfId="1" applyFont="1" applyFill="1" applyBorder="1" applyAlignment="1">
      <alignment horizontal="distributed" vertical="center" justifyLastLine="1"/>
    </xf>
    <xf numFmtId="38" fontId="6" fillId="0" borderId="8" xfId="1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/>
    <xf numFmtId="38" fontId="8" fillId="0" borderId="6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distributed" vertical="center" justifyLastLine="1"/>
    </xf>
    <xf numFmtId="38" fontId="2" fillId="0" borderId="0" xfId="1" applyFont="1" applyFill="1" applyBorder="1"/>
    <xf numFmtId="38" fontId="2" fillId="0" borderId="10" xfId="1" applyFont="1" applyFill="1" applyBorder="1" applyAlignment="1">
      <alignment horizontal="distributed"/>
    </xf>
    <xf numFmtId="38" fontId="9" fillId="0" borderId="0" xfId="1" applyFont="1" applyFill="1" applyAlignment="1">
      <alignment horizontal="right"/>
    </xf>
    <xf numFmtId="38" fontId="9" fillId="0" borderId="0" xfId="1" applyFont="1" applyFill="1"/>
    <xf numFmtId="38" fontId="2" fillId="0" borderId="0" xfId="1" applyFont="1" applyFill="1" applyBorder="1" applyAlignment="1">
      <alignment horizontal="right"/>
    </xf>
    <xf numFmtId="38" fontId="2" fillId="0" borderId="11" xfId="1" applyFont="1" applyFill="1" applyBorder="1" applyAlignment="1">
      <alignment horizontal="distributed"/>
    </xf>
    <xf numFmtId="38" fontId="9" fillId="0" borderId="0" xfId="1" applyFont="1" applyFill="1" applyAlignment="1" applyProtection="1">
      <alignment horizontal="right"/>
      <protection locked="0"/>
    </xf>
    <xf numFmtId="38" fontId="2" fillId="0" borderId="11" xfId="1" applyFont="1" applyFill="1" applyBorder="1"/>
    <xf numFmtId="38" fontId="2" fillId="0" borderId="11" xfId="1" applyFont="1" applyFill="1" applyBorder="1" applyAlignment="1">
      <alignment horizontal="distributed" wrapText="1"/>
    </xf>
    <xf numFmtId="176" fontId="9" fillId="0" borderId="0" xfId="1" applyNumberFormat="1" applyFont="1" applyFill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>
      <alignment horizontal="right"/>
    </xf>
    <xf numFmtId="38" fontId="9" fillId="0" borderId="0" xfId="1" applyFont="1" applyFill="1" applyBorder="1"/>
    <xf numFmtId="38" fontId="2" fillId="0" borderId="12" xfId="1" applyFont="1" applyFill="1" applyBorder="1" applyAlignment="1">
      <alignment horizontal="distributed" wrapText="1"/>
    </xf>
    <xf numFmtId="38" fontId="9" fillId="0" borderId="13" xfId="1" applyFont="1" applyFill="1" applyBorder="1" applyAlignment="1" applyProtection="1">
      <alignment horizontal="right"/>
      <protection locked="0"/>
    </xf>
    <xf numFmtId="38" fontId="9" fillId="0" borderId="14" xfId="1" applyFont="1" applyFill="1" applyBorder="1" applyAlignment="1" applyProtection="1">
      <alignment horizontal="right"/>
      <protection locked="0"/>
    </xf>
    <xf numFmtId="38" fontId="9" fillId="0" borderId="14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distributed" wrapText="1"/>
    </xf>
    <xf numFmtId="38" fontId="9" fillId="0" borderId="0" xfId="1" applyNumberFormat="1" applyFont="1" applyFill="1" applyAlignment="1">
      <alignment horizontal="right"/>
    </xf>
    <xf numFmtId="38" fontId="10" fillId="0" borderId="12" xfId="1" applyFont="1" applyFill="1" applyBorder="1" applyAlignment="1">
      <alignment horizontal="distributed" vertical="center"/>
    </xf>
    <xf numFmtId="38" fontId="9" fillId="0" borderId="14" xfId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3/3&#22320;&#26041;&#25945;&#32946;&#36027;&#35519;&#26619;&#65288;&#26410;&#65289;/r3(2)-1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ェッ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tabSelected="1" view="pageBreakPreview" zoomScaleNormal="100" zoomScaleSheetLayoutView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6328125" style="1" customWidth="1"/>
    <col min="2" max="3" width="7.6328125" style="1" customWidth="1"/>
    <col min="4" max="15" width="12.6328125" style="1" customWidth="1"/>
    <col min="16" max="16" width="1.08984375" style="1" customWidth="1"/>
    <col min="17" max="17" width="7.6328125" style="1" bestFit="1" customWidth="1"/>
    <col min="18" max="18" width="5.6328125" style="1" customWidth="1"/>
    <col min="19" max="16384" width="9" style="1"/>
  </cols>
  <sheetData>
    <row r="1" spans="1:18" ht="12" x14ac:dyDescent="0.2">
      <c r="A1" s="1" t="s">
        <v>0</v>
      </c>
      <c r="P1" s="2" t="s">
        <v>0</v>
      </c>
    </row>
    <row r="2" spans="1:18" ht="17.25" customHeight="1" x14ac:dyDescent="0.25">
      <c r="H2" s="3" t="s">
        <v>1</v>
      </c>
      <c r="I2" s="4" t="s">
        <v>2</v>
      </c>
      <c r="P2" s="2" t="s">
        <v>3</v>
      </c>
    </row>
    <row r="3" spans="1:18" ht="9" customHeight="1" thickBot="1" x14ac:dyDescent="0.25">
      <c r="N3" s="2"/>
      <c r="O3" s="2"/>
      <c r="P3" s="2"/>
    </row>
    <row r="4" spans="1:18" ht="16.5" customHeight="1" x14ac:dyDescent="0.2">
      <c r="A4" s="5" t="s">
        <v>4</v>
      </c>
      <c r="B4" s="6" t="s">
        <v>5</v>
      </c>
      <c r="C4" s="7" t="s">
        <v>6</v>
      </c>
      <c r="D4" s="8" t="s">
        <v>7</v>
      </c>
      <c r="E4" s="6" t="s">
        <v>8</v>
      </c>
      <c r="F4" s="6"/>
      <c r="G4" s="6"/>
      <c r="H4" s="9"/>
      <c r="I4" s="10"/>
      <c r="J4" s="6" t="s">
        <v>9</v>
      </c>
      <c r="K4" s="6"/>
      <c r="L4" s="6"/>
      <c r="M4" s="6"/>
      <c r="N4" s="6"/>
      <c r="O4" s="11" t="s">
        <v>10</v>
      </c>
      <c r="P4" s="12"/>
    </row>
    <row r="5" spans="1:18" ht="9" customHeight="1" x14ac:dyDescent="0.2">
      <c r="A5" s="13"/>
      <c r="B5" s="14"/>
      <c r="C5" s="15"/>
      <c r="D5" s="16"/>
      <c r="E5" s="14" t="s">
        <v>11</v>
      </c>
      <c r="F5" s="14" t="s">
        <v>12</v>
      </c>
      <c r="G5" s="17" t="s">
        <v>13</v>
      </c>
      <c r="H5" s="14" t="s">
        <v>14</v>
      </c>
      <c r="I5" s="18" t="s">
        <v>15</v>
      </c>
      <c r="J5" s="19" t="s">
        <v>16</v>
      </c>
      <c r="K5" s="20"/>
      <c r="L5" s="19" t="s">
        <v>17</v>
      </c>
      <c r="M5" s="20"/>
      <c r="N5" s="21" t="s">
        <v>18</v>
      </c>
      <c r="O5" s="22"/>
      <c r="P5" s="23"/>
    </row>
    <row r="6" spans="1:18" ht="19.5" customHeight="1" x14ac:dyDescent="0.2">
      <c r="A6" s="24"/>
      <c r="B6" s="25"/>
      <c r="C6" s="26"/>
      <c r="D6" s="27"/>
      <c r="E6" s="14"/>
      <c r="F6" s="14"/>
      <c r="G6" s="14"/>
      <c r="H6" s="14"/>
      <c r="I6" s="28"/>
      <c r="J6" s="21"/>
      <c r="K6" s="29" t="s">
        <v>19</v>
      </c>
      <c r="L6" s="21"/>
      <c r="M6" s="30" t="s">
        <v>20</v>
      </c>
      <c r="N6" s="21"/>
      <c r="O6" s="22"/>
      <c r="P6" s="23"/>
      <c r="R6" s="31"/>
    </row>
    <row r="7" spans="1:18" ht="12.75" customHeight="1" x14ac:dyDescent="0.2">
      <c r="A7" s="32" t="s">
        <v>21</v>
      </c>
      <c r="B7" s="33">
        <f>SUM(B9:B30)</f>
        <v>48954</v>
      </c>
      <c r="C7" s="33">
        <f t="shared" ref="C7:M7" si="0">SUM(C9:C30)</f>
        <v>2277</v>
      </c>
      <c r="D7" s="33">
        <f>SUM(D9:D30)</f>
        <v>50167129</v>
      </c>
      <c r="E7" s="33">
        <f t="shared" si="0"/>
        <v>9041945</v>
      </c>
      <c r="F7" s="33">
        <f t="shared" si="0"/>
        <v>22974664</v>
      </c>
      <c r="G7" s="33">
        <f>SUM(G9:G30)</f>
        <v>15483791</v>
      </c>
      <c r="H7" s="33">
        <f t="shared" si="0"/>
        <v>2631725</v>
      </c>
      <c r="I7" s="33">
        <f t="shared" si="0"/>
        <v>35004</v>
      </c>
      <c r="J7" s="33">
        <f>SUM(J9:J30)</f>
        <v>38823278</v>
      </c>
      <c r="K7" s="33">
        <f t="shared" si="0"/>
        <v>33154914</v>
      </c>
      <c r="L7" s="33">
        <f t="shared" si="0"/>
        <v>7185787</v>
      </c>
      <c r="M7" s="33">
        <f t="shared" si="0"/>
        <v>4278696</v>
      </c>
      <c r="N7" s="33">
        <f>SUM(N9:N30)</f>
        <v>4158064</v>
      </c>
      <c r="O7" s="33">
        <f>IF(D7/B7=0,"-",D7/B7*1000)</f>
        <v>1024780.9984883767</v>
      </c>
      <c r="P7" s="34"/>
      <c r="R7" s="35"/>
    </row>
    <row r="8" spans="1:18" ht="12.75" customHeight="1" x14ac:dyDescent="0.2">
      <c r="A8" s="36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  <c r="R8" s="31"/>
    </row>
    <row r="9" spans="1:18" ht="12.75" customHeight="1" x14ac:dyDescent="0.2">
      <c r="A9" s="36" t="s">
        <v>22</v>
      </c>
      <c r="B9" s="33" t="s">
        <v>23</v>
      </c>
      <c r="C9" s="33" t="s">
        <v>23</v>
      </c>
      <c r="D9" s="33">
        <f>IF(SUM(E9:I9)=0,"-",SUM(E9:I9))</f>
        <v>29928447</v>
      </c>
      <c r="E9" s="37">
        <v>6997795</v>
      </c>
      <c r="F9" s="37">
        <v>22930652</v>
      </c>
      <c r="G9" s="37" t="s">
        <v>24</v>
      </c>
      <c r="H9" s="37" t="s">
        <v>24</v>
      </c>
      <c r="I9" s="37" t="s">
        <v>24</v>
      </c>
      <c r="J9" s="37">
        <v>29793383</v>
      </c>
      <c r="K9" s="37">
        <v>29751202</v>
      </c>
      <c r="L9" s="37" t="s">
        <v>24</v>
      </c>
      <c r="M9" s="37" t="s">
        <v>24</v>
      </c>
      <c r="N9" s="37">
        <v>135064</v>
      </c>
      <c r="O9" s="33" t="s">
        <v>23</v>
      </c>
      <c r="P9" s="34"/>
      <c r="R9" s="35"/>
    </row>
    <row r="10" spans="1:18" ht="12.75" customHeight="1" x14ac:dyDescent="0.2">
      <c r="A10" s="38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4"/>
      <c r="R10" s="31"/>
    </row>
    <row r="11" spans="1:18" ht="12.75" customHeight="1" x14ac:dyDescent="0.2">
      <c r="A11" s="39" t="s">
        <v>25</v>
      </c>
      <c r="B11" s="37">
        <v>22599</v>
      </c>
      <c r="C11" s="37">
        <v>949</v>
      </c>
      <c r="D11" s="33">
        <f>IF(SUM(E11:I11)=0,"-",SUM(E11:I11))</f>
        <v>7246807</v>
      </c>
      <c r="E11" s="37">
        <v>607003</v>
      </c>
      <c r="F11" s="37">
        <v>22334</v>
      </c>
      <c r="G11" s="37">
        <v>5222858</v>
      </c>
      <c r="H11" s="37">
        <v>1394612</v>
      </c>
      <c r="I11" s="37" t="s">
        <v>24</v>
      </c>
      <c r="J11" s="37">
        <v>3061829</v>
      </c>
      <c r="K11" s="37">
        <v>1453410</v>
      </c>
      <c r="L11" s="37">
        <v>2960959</v>
      </c>
      <c r="M11" s="37">
        <v>2009841</v>
      </c>
      <c r="N11" s="37">
        <v>1224019</v>
      </c>
      <c r="O11" s="33">
        <f>IF(D11/B11=0,"-",D11/B11*1000)</f>
        <v>320669.36590114608</v>
      </c>
      <c r="P11" s="34"/>
      <c r="R11" s="35"/>
    </row>
    <row r="12" spans="1:18" ht="12.75" customHeight="1" x14ac:dyDescent="0.2">
      <c r="A12" s="39" t="s">
        <v>26</v>
      </c>
      <c r="B12" s="37">
        <v>6264</v>
      </c>
      <c r="C12" s="37">
        <v>272</v>
      </c>
      <c r="D12" s="33">
        <f>IF(SUM(E12:I12)=0,"-",SUM(E12:I12))</f>
        <v>2701237</v>
      </c>
      <c r="E12" s="37">
        <v>285568</v>
      </c>
      <c r="F12" s="37">
        <v>1035</v>
      </c>
      <c r="G12" s="37">
        <v>2260234</v>
      </c>
      <c r="H12" s="37">
        <v>154400</v>
      </c>
      <c r="I12" s="37" t="s">
        <v>24</v>
      </c>
      <c r="J12" s="37">
        <v>983468</v>
      </c>
      <c r="K12" s="37">
        <v>371250</v>
      </c>
      <c r="L12" s="37">
        <v>662893</v>
      </c>
      <c r="M12" s="37">
        <v>264053</v>
      </c>
      <c r="N12" s="37">
        <v>1054876</v>
      </c>
      <c r="O12" s="33">
        <f t="shared" ref="O12:O15" si="1">IF(D12/B12=0,"-",D12/B12*1000)</f>
        <v>431231.96040868451</v>
      </c>
      <c r="P12" s="34"/>
      <c r="R12" s="35"/>
    </row>
    <row r="13" spans="1:18" ht="12.75" customHeight="1" x14ac:dyDescent="0.2">
      <c r="A13" s="39" t="s">
        <v>27</v>
      </c>
      <c r="B13" s="37">
        <v>2244</v>
      </c>
      <c r="C13" s="37">
        <v>116</v>
      </c>
      <c r="D13" s="33">
        <f>IF(SUM(E13:I13)=0,"-",SUM(E13:I13))</f>
        <v>860580</v>
      </c>
      <c r="E13" s="37">
        <v>165625</v>
      </c>
      <c r="F13" s="37">
        <v>1281</v>
      </c>
      <c r="G13" s="37">
        <v>571514</v>
      </c>
      <c r="H13" s="37">
        <v>88100</v>
      </c>
      <c r="I13" s="37">
        <v>34060</v>
      </c>
      <c r="J13" s="37">
        <v>460422</v>
      </c>
      <c r="K13" s="37">
        <v>96511</v>
      </c>
      <c r="L13" s="37">
        <v>309300</v>
      </c>
      <c r="M13" s="37">
        <v>170906</v>
      </c>
      <c r="N13" s="37">
        <v>90858</v>
      </c>
      <c r="O13" s="33">
        <f t="shared" si="1"/>
        <v>383502.67379679147</v>
      </c>
      <c r="P13" s="34"/>
      <c r="R13" s="35"/>
    </row>
    <row r="14" spans="1:18" ht="12.75" customHeight="1" x14ac:dyDescent="0.2">
      <c r="A14" s="39" t="s">
        <v>28</v>
      </c>
      <c r="B14" s="37">
        <v>1576</v>
      </c>
      <c r="C14" s="37">
        <v>88</v>
      </c>
      <c r="D14" s="33">
        <f>IF(SUM(E14:I14)=0,"-",SUM(E14:I14))</f>
        <v>579297</v>
      </c>
      <c r="E14" s="37">
        <v>60486</v>
      </c>
      <c r="F14" s="37">
        <v>1359</v>
      </c>
      <c r="G14" s="37">
        <v>517452</v>
      </c>
      <c r="H14" s="37" t="s">
        <v>24</v>
      </c>
      <c r="I14" s="37" t="s">
        <v>24</v>
      </c>
      <c r="J14" s="37">
        <v>378124</v>
      </c>
      <c r="K14" s="37">
        <v>102594</v>
      </c>
      <c r="L14" s="37">
        <v>149363</v>
      </c>
      <c r="M14" s="37">
        <v>16912</v>
      </c>
      <c r="N14" s="37">
        <v>51810</v>
      </c>
      <c r="O14" s="33">
        <f t="shared" si="1"/>
        <v>367574.2385786802</v>
      </c>
      <c r="P14" s="34"/>
      <c r="R14" s="35"/>
    </row>
    <row r="15" spans="1:18" ht="12.75" customHeight="1" x14ac:dyDescent="0.2">
      <c r="A15" s="39" t="s">
        <v>29</v>
      </c>
      <c r="B15" s="37">
        <v>2871</v>
      </c>
      <c r="C15" s="37">
        <v>137</v>
      </c>
      <c r="D15" s="33">
        <f>IF(SUM(E15:I15)=0,"-",SUM(E15:I15))</f>
        <v>1669606</v>
      </c>
      <c r="E15" s="37">
        <v>190447</v>
      </c>
      <c r="F15" s="37">
        <v>2750</v>
      </c>
      <c r="G15" s="37">
        <v>1009539</v>
      </c>
      <c r="H15" s="37">
        <v>466870</v>
      </c>
      <c r="I15" s="37" t="s">
        <v>24</v>
      </c>
      <c r="J15" s="37">
        <v>659397</v>
      </c>
      <c r="K15" s="37">
        <v>212719</v>
      </c>
      <c r="L15" s="37">
        <v>720418</v>
      </c>
      <c r="M15" s="37">
        <v>473581</v>
      </c>
      <c r="N15" s="40">
        <v>289791</v>
      </c>
      <c r="O15" s="33">
        <f t="shared" si="1"/>
        <v>581541.62312782998</v>
      </c>
      <c r="P15" s="34"/>
      <c r="R15" s="35"/>
    </row>
    <row r="16" spans="1:18" ht="12.75" customHeight="1" x14ac:dyDescent="0.2">
      <c r="A16" s="39"/>
      <c r="B16" s="37"/>
      <c r="C16" s="37"/>
      <c r="D16" s="33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3"/>
      <c r="P16" s="34"/>
      <c r="R16" s="31"/>
    </row>
    <row r="17" spans="1:18" ht="12.75" customHeight="1" x14ac:dyDescent="0.2">
      <c r="A17" s="39" t="s">
        <v>30</v>
      </c>
      <c r="B17" s="37">
        <v>2061</v>
      </c>
      <c r="C17" s="37">
        <v>100</v>
      </c>
      <c r="D17" s="33">
        <f>IF(SUM(E17:I17)=0,"-",SUM(E17:I17))</f>
        <v>995041</v>
      </c>
      <c r="E17" s="37">
        <v>85760</v>
      </c>
      <c r="F17" s="37">
        <v>2140</v>
      </c>
      <c r="G17" s="37">
        <v>895256</v>
      </c>
      <c r="H17" s="37">
        <v>11284</v>
      </c>
      <c r="I17" s="37">
        <v>601</v>
      </c>
      <c r="J17" s="37">
        <v>468093</v>
      </c>
      <c r="K17" s="37">
        <v>181825</v>
      </c>
      <c r="L17" s="37">
        <v>212734</v>
      </c>
      <c r="M17" s="37">
        <v>90650</v>
      </c>
      <c r="N17" s="37">
        <v>314214</v>
      </c>
      <c r="O17" s="33">
        <f t="shared" ref="O17:O21" si="2">IF(D17/B17=0,"-",D17/B17*1000)</f>
        <v>482795.24502668605</v>
      </c>
      <c r="P17" s="34"/>
      <c r="R17" s="35"/>
    </row>
    <row r="18" spans="1:18" ht="12.75" customHeight="1" x14ac:dyDescent="0.2">
      <c r="A18" s="39" t="s">
        <v>31</v>
      </c>
      <c r="B18" s="37">
        <v>1058</v>
      </c>
      <c r="C18" s="37">
        <v>48</v>
      </c>
      <c r="D18" s="33">
        <f>IF(SUM(E18:I18)=0,"-",SUM(E18:I18))</f>
        <v>628442</v>
      </c>
      <c r="E18" s="37">
        <v>52436</v>
      </c>
      <c r="F18" s="37">
        <v>194</v>
      </c>
      <c r="G18" s="37">
        <v>343008</v>
      </c>
      <c r="H18" s="37">
        <v>232804</v>
      </c>
      <c r="I18" s="37" t="s">
        <v>24</v>
      </c>
      <c r="J18" s="37">
        <v>208084</v>
      </c>
      <c r="K18" s="37">
        <v>18482</v>
      </c>
      <c r="L18" s="37">
        <v>302689</v>
      </c>
      <c r="M18" s="37">
        <v>232490</v>
      </c>
      <c r="N18" s="37">
        <v>117669</v>
      </c>
      <c r="O18" s="33">
        <f t="shared" si="2"/>
        <v>593990.54820415878</v>
      </c>
      <c r="P18" s="34"/>
      <c r="R18" s="35"/>
    </row>
    <row r="19" spans="1:18" ht="12.75" customHeight="1" x14ac:dyDescent="0.2">
      <c r="A19" s="39" t="s">
        <v>32</v>
      </c>
      <c r="B19" s="37">
        <v>3121</v>
      </c>
      <c r="C19" s="37">
        <v>185</v>
      </c>
      <c r="D19" s="33">
        <f>IF(SUM(E19:I19)=0,"-",SUM(E19:I19))</f>
        <v>2266809</v>
      </c>
      <c r="E19" s="37">
        <v>232431</v>
      </c>
      <c r="F19" s="37">
        <v>4837</v>
      </c>
      <c r="G19" s="37">
        <v>1983478</v>
      </c>
      <c r="H19" s="37">
        <v>45800</v>
      </c>
      <c r="I19" s="37">
        <v>263</v>
      </c>
      <c r="J19" s="37">
        <v>1077101</v>
      </c>
      <c r="K19" s="37">
        <v>435550</v>
      </c>
      <c r="L19" s="37">
        <v>622729</v>
      </c>
      <c r="M19" s="37">
        <v>414076</v>
      </c>
      <c r="N19" s="37">
        <v>566979</v>
      </c>
      <c r="O19" s="33">
        <f>IF(D19/B19=0,"-",D19/B19*1000)</f>
        <v>726308.55495033646</v>
      </c>
      <c r="P19" s="34"/>
      <c r="R19" s="35"/>
    </row>
    <row r="20" spans="1:18" ht="12.75" customHeight="1" x14ac:dyDescent="0.2">
      <c r="A20" s="39" t="s">
        <v>33</v>
      </c>
      <c r="B20" s="37">
        <v>512</v>
      </c>
      <c r="C20" s="37">
        <v>28</v>
      </c>
      <c r="D20" s="33">
        <f>IF(SUM(E20:I20)=0,"-",SUM(E20:I20))</f>
        <v>399589</v>
      </c>
      <c r="E20" s="37">
        <v>26722</v>
      </c>
      <c r="F20" s="37">
        <v>178</v>
      </c>
      <c r="G20" s="37">
        <v>320234</v>
      </c>
      <c r="H20" s="37">
        <v>52455</v>
      </c>
      <c r="I20" s="37" t="s">
        <v>24</v>
      </c>
      <c r="J20" s="37">
        <v>153916</v>
      </c>
      <c r="K20" s="37">
        <v>57145</v>
      </c>
      <c r="L20" s="37">
        <v>113373</v>
      </c>
      <c r="M20" s="37">
        <v>28607</v>
      </c>
      <c r="N20" s="37">
        <v>132300</v>
      </c>
      <c r="O20" s="33">
        <f t="shared" si="2"/>
        <v>780447.265625</v>
      </c>
      <c r="P20" s="34"/>
      <c r="R20" s="35"/>
    </row>
    <row r="21" spans="1:18" ht="12.75" customHeight="1" x14ac:dyDescent="0.2">
      <c r="A21" s="39" t="s">
        <v>34</v>
      </c>
      <c r="B21" s="37">
        <v>543</v>
      </c>
      <c r="C21" s="37">
        <v>38</v>
      </c>
      <c r="D21" s="33">
        <f>IF(SUM(E21:I21)=0,"-",SUM(E21:I21))</f>
        <v>293101</v>
      </c>
      <c r="E21" s="37">
        <v>40596</v>
      </c>
      <c r="F21" s="37">
        <v>530</v>
      </c>
      <c r="G21" s="37">
        <v>239675</v>
      </c>
      <c r="H21" s="37">
        <v>12300</v>
      </c>
      <c r="I21" s="37" t="s">
        <v>24</v>
      </c>
      <c r="J21" s="37">
        <v>138064</v>
      </c>
      <c r="K21" s="37">
        <v>69645</v>
      </c>
      <c r="L21" s="37">
        <v>120418</v>
      </c>
      <c r="M21" s="37">
        <v>49801</v>
      </c>
      <c r="N21" s="37">
        <v>34619</v>
      </c>
      <c r="O21" s="33">
        <f t="shared" si="2"/>
        <v>539780.84714548802</v>
      </c>
      <c r="P21" s="34"/>
      <c r="R21" s="35"/>
    </row>
    <row r="22" spans="1:18" ht="12.75" customHeight="1" x14ac:dyDescent="0.2">
      <c r="A22" s="39"/>
      <c r="B22" s="37"/>
      <c r="C22" s="37"/>
      <c r="D22" s="33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3"/>
      <c r="P22" s="34"/>
      <c r="R22" s="31"/>
    </row>
    <row r="23" spans="1:18" ht="12.75" customHeight="1" x14ac:dyDescent="0.2">
      <c r="A23" s="39" t="s">
        <v>35</v>
      </c>
      <c r="B23" s="37">
        <v>1484</v>
      </c>
      <c r="C23" s="37">
        <v>70</v>
      </c>
      <c r="D23" s="33">
        <f>IF(SUM(E23:I23)=0,"-",SUM(E23:I23))</f>
        <v>457198</v>
      </c>
      <c r="E23" s="37">
        <v>32920</v>
      </c>
      <c r="F23" s="37">
        <v>1653</v>
      </c>
      <c r="G23" s="37">
        <v>361525</v>
      </c>
      <c r="H23" s="37">
        <v>61100</v>
      </c>
      <c r="I23" s="37" t="s">
        <v>24</v>
      </c>
      <c r="J23" s="37">
        <v>303182</v>
      </c>
      <c r="K23" s="37">
        <v>77483</v>
      </c>
      <c r="L23" s="37">
        <v>131955</v>
      </c>
      <c r="M23" s="37">
        <v>87642</v>
      </c>
      <c r="N23" s="37">
        <v>22061</v>
      </c>
      <c r="O23" s="33">
        <f t="shared" ref="O23:O27" si="3">IF(D23/B23=0,"-",D23/B23*1000)</f>
        <v>308084.90566037735</v>
      </c>
      <c r="P23" s="34"/>
      <c r="R23" s="35"/>
    </row>
    <row r="24" spans="1:18" ht="12.75" customHeight="1" x14ac:dyDescent="0.2">
      <c r="A24" s="39" t="s">
        <v>36</v>
      </c>
      <c r="B24" s="37">
        <v>124</v>
      </c>
      <c r="C24" s="37">
        <v>7</v>
      </c>
      <c r="D24" s="33">
        <f>IF(SUM(E24:I24)=0,"-",SUM(E24:I24))</f>
        <v>74182</v>
      </c>
      <c r="E24" s="37">
        <v>9022</v>
      </c>
      <c r="F24" s="37">
        <v>20</v>
      </c>
      <c r="G24" s="37">
        <v>65060</v>
      </c>
      <c r="H24" s="37" t="s">
        <v>24</v>
      </c>
      <c r="I24" s="37">
        <v>80</v>
      </c>
      <c r="J24" s="37">
        <v>49870</v>
      </c>
      <c r="K24" s="37">
        <v>18073</v>
      </c>
      <c r="L24" s="37">
        <v>22143</v>
      </c>
      <c r="M24" s="37">
        <v>8866</v>
      </c>
      <c r="N24" s="37">
        <v>2169</v>
      </c>
      <c r="O24" s="33">
        <f t="shared" si="3"/>
        <v>598241.93548387103</v>
      </c>
      <c r="P24" s="34"/>
      <c r="R24" s="35"/>
    </row>
    <row r="25" spans="1:18" ht="12.75" customHeight="1" x14ac:dyDescent="0.2">
      <c r="A25" s="39" t="s">
        <v>37</v>
      </c>
      <c r="B25" s="37">
        <v>990</v>
      </c>
      <c r="C25" s="37">
        <v>38</v>
      </c>
      <c r="D25" s="33">
        <f>IF(SUM(E25:I25)=0,"-",SUM(E25:I25))</f>
        <v>330615</v>
      </c>
      <c r="E25" s="37">
        <v>42603</v>
      </c>
      <c r="F25" s="37">
        <v>165</v>
      </c>
      <c r="G25" s="37">
        <v>279547</v>
      </c>
      <c r="H25" s="37">
        <v>8300</v>
      </c>
      <c r="I25" s="37" t="s">
        <v>24</v>
      </c>
      <c r="J25" s="37">
        <v>188692</v>
      </c>
      <c r="K25" s="37">
        <v>47430</v>
      </c>
      <c r="L25" s="37">
        <v>108527</v>
      </c>
      <c r="M25" s="37">
        <v>36162</v>
      </c>
      <c r="N25" s="37">
        <v>33396</v>
      </c>
      <c r="O25" s="33">
        <f t="shared" si="3"/>
        <v>333954.54545454541</v>
      </c>
      <c r="P25" s="34"/>
      <c r="R25" s="35"/>
    </row>
    <row r="26" spans="1:18" ht="12.75" customHeight="1" x14ac:dyDescent="0.2">
      <c r="A26" s="39" t="s">
        <v>38</v>
      </c>
      <c r="B26" s="37">
        <v>1097</v>
      </c>
      <c r="C26" s="37">
        <v>63</v>
      </c>
      <c r="D26" s="33">
        <f>IF(SUM(E26:I26)=0,"-",SUM(E26:I26))</f>
        <v>718513</v>
      </c>
      <c r="E26" s="37">
        <v>109066</v>
      </c>
      <c r="F26" s="37">
        <v>1190</v>
      </c>
      <c r="G26" s="37">
        <v>608257</v>
      </c>
      <c r="H26" s="37" t="s">
        <v>24</v>
      </c>
      <c r="I26" s="37" t="s">
        <v>24</v>
      </c>
      <c r="J26" s="37">
        <v>352613</v>
      </c>
      <c r="K26" s="37">
        <v>105199</v>
      </c>
      <c r="L26" s="37">
        <v>332652</v>
      </c>
      <c r="M26" s="37">
        <v>215594</v>
      </c>
      <c r="N26" s="37">
        <v>33248</v>
      </c>
      <c r="O26" s="33">
        <f t="shared" si="3"/>
        <v>654979.94530537841</v>
      </c>
      <c r="P26" s="34"/>
      <c r="R26" s="35"/>
    </row>
    <row r="27" spans="1:18" ht="12.75" customHeight="1" x14ac:dyDescent="0.2">
      <c r="A27" s="39" t="s">
        <v>39</v>
      </c>
      <c r="B27" s="37">
        <v>346</v>
      </c>
      <c r="C27" s="37">
        <v>26</v>
      </c>
      <c r="D27" s="33">
        <f>IF(SUM(E27:I27)=0,"-",SUM(E27:I27))</f>
        <v>237016</v>
      </c>
      <c r="E27" s="37">
        <v>14623</v>
      </c>
      <c r="F27" s="37">
        <v>127</v>
      </c>
      <c r="G27" s="37">
        <v>219221</v>
      </c>
      <c r="H27" s="37">
        <v>3045</v>
      </c>
      <c r="I27" s="37" t="s">
        <v>24</v>
      </c>
      <c r="J27" s="37">
        <v>113067</v>
      </c>
      <c r="K27" s="37">
        <v>20338</v>
      </c>
      <c r="L27" s="37">
        <v>106090</v>
      </c>
      <c r="M27" s="37">
        <v>6604</v>
      </c>
      <c r="N27" s="37">
        <v>17859</v>
      </c>
      <c r="O27" s="33">
        <f t="shared" si="3"/>
        <v>685017.34104046237</v>
      </c>
      <c r="P27" s="34"/>
      <c r="R27" s="35"/>
    </row>
    <row r="28" spans="1:18" ht="12.75" customHeight="1" x14ac:dyDescent="0.2">
      <c r="A28" s="39"/>
      <c r="C28" s="37"/>
      <c r="D28" s="33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3"/>
      <c r="P28" s="34"/>
      <c r="R28" s="31"/>
    </row>
    <row r="29" spans="1:18" ht="12.75" customHeight="1" x14ac:dyDescent="0.2">
      <c r="A29" s="39" t="s">
        <v>40</v>
      </c>
      <c r="B29" s="37">
        <v>1082</v>
      </c>
      <c r="C29" s="41">
        <v>52</v>
      </c>
      <c r="D29" s="42">
        <f>IF(SUM(E29:I29)=0,"-",SUM(E29:I29))</f>
        <v>407356</v>
      </c>
      <c r="E29" s="41">
        <v>60520</v>
      </c>
      <c r="F29" s="41">
        <v>753</v>
      </c>
      <c r="G29" s="41">
        <v>310283</v>
      </c>
      <c r="H29" s="41">
        <v>35800</v>
      </c>
      <c r="I29" s="41" t="s">
        <v>24</v>
      </c>
      <c r="J29" s="41">
        <v>202310</v>
      </c>
      <c r="K29" s="41">
        <v>47289</v>
      </c>
      <c r="L29" s="41">
        <v>167914</v>
      </c>
      <c r="M29" s="41">
        <v>92028</v>
      </c>
      <c r="N29" s="41">
        <v>37132</v>
      </c>
      <c r="O29" s="42">
        <f t="shared" ref="O29:O30" si="4">IF(D29/B29=0,"-",D29/B29*1000)</f>
        <v>376484.28835489834</v>
      </c>
      <c r="P29" s="43"/>
      <c r="R29" s="35"/>
    </row>
    <row r="30" spans="1:18" ht="12.75" customHeight="1" thickBot="1" x14ac:dyDescent="0.25">
      <c r="A30" s="44" t="s">
        <v>41</v>
      </c>
      <c r="B30" s="45">
        <v>982</v>
      </c>
      <c r="C30" s="46">
        <v>60</v>
      </c>
      <c r="D30" s="47">
        <f>IF(SUM(E30:I30)=0,"-",SUM(E30:I30))</f>
        <v>373293</v>
      </c>
      <c r="E30" s="46">
        <v>28322</v>
      </c>
      <c r="F30" s="46">
        <v>3466</v>
      </c>
      <c r="G30" s="46">
        <v>276650</v>
      </c>
      <c r="H30" s="46">
        <v>64855</v>
      </c>
      <c r="I30" s="46" t="s">
        <v>24</v>
      </c>
      <c r="J30" s="46">
        <v>231663</v>
      </c>
      <c r="K30" s="46">
        <v>88769</v>
      </c>
      <c r="L30" s="46">
        <v>141630</v>
      </c>
      <c r="M30" s="46">
        <v>80883</v>
      </c>
      <c r="N30" s="46" t="s">
        <v>24</v>
      </c>
      <c r="O30" s="47">
        <f t="shared" si="4"/>
        <v>380135.43788187369</v>
      </c>
      <c r="P30" s="43"/>
      <c r="R30" s="35"/>
    </row>
    <row r="31" spans="1:18" ht="6" customHeight="1" x14ac:dyDescent="0.2">
      <c r="A31" s="48"/>
      <c r="B31" s="41"/>
      <c r="C31" s="41"/>
      <c r="D31" s="42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2"/>
      <c r="P31" s="43"/>
      <c r="R31" s="35"/>
    </row>
    <row r="32" spans="1:18" ht="9.75" customHeight="1" x14ac:dyDescent="0.2">
      <c r="A32" s="48"/>
      <c r="B32" s="41"/>
      <c r="C32" s="41"/>
      <c r="D32" s="42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2"/>
      <c r="P32" s="43"/>
      <c r="R32" s="35"/>
    </row>
    <row r="33" spans="1:19" ht="18.75" customHeight="1" x14ac:dyDescent="0.25">
      <c r="H33" s="3" t="s">
        <v>42</v>
      </c>
      <c r="I33" s="4" t="s">
        <v>2</v>
      </c>
      <c r="O33" s="2"/>
      <c r="P33" s="2" t="s">
        <v>3</v>
      </c>
    </row>
    <row r="34" spans="1:19" ht="6" customHeight="1" thickBot="1" x14ac:dyDescent="0.25">
      <c r="N34" s="2"/>
      <c r="O34" s="2"/>
      <c r="P34" s="2"/>
    </row>
    <row r="35" spans="1:19" ht="16.5" customHeight="1" x14ac:dyDescent="0.2">
      <c r="A35" s="5" t="s">
        <v>4</v>
      </c>
      <c r="B35" s="6" t="s">
        <v>43</v>
      </c>
      <c r="C35" s="7" t="s">
        <v>6</v>
      </c>
      <c r="D35" s="8" t="s">
        <v>7</v>
      </c>
      <c r="E35" s="6" t="s">
        <v>8</v>
      </c>
      <c r="F35" s="6"/>
      <c r="G35" s="6"/>
      <c r="H35" s="9"/>
      <c r="I35" s="10"/>
      <c r="J35" s="6" t="s">
        <v>9</v>
      </c>
      <c r="K35" s="6"/>
      <c r="L35" s="6"/>
      <c r="M35" s="6"/>
      <c r="N35" s="6"/>
      <c r="O35" s="11" t="s">
        <v>44</v>
      </c>
      <c r="P35" s="12"/>
    </row>
    <row r="36" spans="1:19" ht="9" customHeight="1" x14ac:dyDescent="0.2">
      <c r="A36" s="13"/>
      <c r="B36" s="14"/>
      <c r="C36" s="15"/>
      <c r="D36" s="16"/>
      <c r="E36" s="14" t="s">
        <v>11</v>
      </c>
      <c r="F36" s="14" t="s">
        <v>12</v>
      </c>
      <c r="G36" s="17" t="s">
        <v>13</v>
      </c>
      <c r="H36" s="14" t="s">
        <v>14</v>
      </c>
      <c r="I36" s="18" t="s">
        <v>15</v>
      </c>
      <c r="J36" s="19" t="s">
        <v>16</v>
      </c>
      <c r="K36" s="20"/>
      <c r="L36" s="19" t="s">
        <v>17</v>
      </c>
      <c r="M36" s="20"/>
      <c r="N36" s="21" t="s">
        <v>18</v>
      </c>
      <c r="O36" s="22"/>
      <c r="P36" s="23"/>
    </row>
    <row r="37" spans="1:19" ht="19.5" customHeight="1" x14ac:dyDescent="0.2">
      <c r="A37" s="24"/>
      <c r="B37" s="25"/>
      <c r="C37" s="26"/>
      <c r="D37" s="27"/>
      <c r="E37" s="14"/>
      <c r="F37" s="14"/>
      <c r="G37" s="14"/>
      <c r="H37" s="14"/>
      <c r="I37" s="28"/>
      <c r="J37" s="21"/>
      <c r="K37" s="29" t="s">
        <v>19</v>
      </c>
      <c r="L37" s="21"/>
      <c r="M37" s="30" t="s">
        <v>20</v>
      </c>
      <c r="N37" s="21"/>
      <c r="O37" s="22"/>
      <c r="P37" s="23"/>
      <c r="R37" s="31"/>
    </row>
    <row r="38" spans="1:19" ht="14.25" customHeight="1" x14ac:dyDescent="0.2">
      <c r="A38" s="32" t="s">
        <v>21</v>
      </c>
      <c r="B38" s="49">
        <f>B40+SUM(B46:B66)</f>
        <v>23973</v>
      </c>
      <c r="C38" s="33">
        <f>C40+C42</f>
        <v>926</v>
      </c>
      <c r="D38" s="33">
        <f>IF(SUM(D40:D42)=0,"-",SUM(D40:D42))</f>
        <v>28710732</v>
      </c>
      <c r="E38" s="33">
        <f>IF(SUM(E40:E42)=0,"-",SUM(E40:E42))</f>
        <v>5248378</v>
      </c>
      <c r="F38" s="33">
        <f>IF(SUM(F40:F42)=0,"-",SUM(F40:F42))</f>
        <v>14141335</v>
      </c>
      <c r="G38" s="33">
        <f t="shared" ref="G38:N38" si="5">IF(SUM(G40:G42)=0,"-",SUM(G40:G42))</f>
        <v>7996299</v>
      </c>
      <c r="H38" s="33">
        <f t="shared" si="5"/>
        <v>1313805</v>
      </c>
      <c r="I38" s="33">
        <f t="shared" si="5"/>
        <v>10915</v>
      </c>
      <c r="J38" s="33">
        <f>IF(SUM(J40:J42)=0,"-",SUM(J40:J42))</f>
        <v>22878566</v>
      </c>
      <c r="K38" s="33">
        <f t="shared" si="5"/>
        <v>19774724</v>
      </c>
      <c r="L38" s="33">
        <f t="shared" si="5"/>
        <v>3073673</v>
      </c>
      <c r="M38" s="33">
        <f>IF(SUM(M40:M42)=0,"-",SUM(M40:M42))</f>
        <v>2063566</v>
      </c>
      <c r="N38" s="33">
        <f t="shared" si="5"/>
        <v>2758493</v>
      </c>
      <c r="O38" s="33">
        <f>IF(D38/B38=0,"-",D38/B38*1000)</f>
        <v>1197627.831310224</v>
      </c>
      <c r="P38" s="34"/>
      <c r="R38" s="35"/>
    </row>
    <row r="39" spans="1:19" ht="11.15" customHeight="1" x14ac:dyDescent="0.2">
      <c r="A39" s="36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4"/>
      <c r="R39" s="31"/>
    </row>
    <row r="40" spans="1:19" ht="12.75" customHeight="1" x14ac:dyDescent="0.2">
      <c r="A40" s="39" t="s">
        <v>45</v>
      </c>
      <c r="B40" s="34">
        <v>354</v>
      </c>
      <c r="C40" s="34">
        <v>9</v>
      </c>
      <c r="D40" s="33">
        <f>IF(SUM(E40:I40)=0,"-",SUM(E40:I40))</f>
        <v>235988</v>
      </c>
      <c r="E40" s="33">
        <v>54194</v>
      </c>
      <c r="F40" s="37">
        <v>181794</v>
      </c>
      <c r="G40" s="37" t="s">
        <v>24</v>
      </c>
      <c r="H40" s="37" t="s">
        <v>24</v>
      </c>
      <c r="I40" s="37" t="s">
        <v>24</v>
      </c>
      <c r="J40" s="34">
        <v>235988</v>
      </c>
      <c r="K40" s="34">
        <v>210058</v>
      </c>
      <c r="L40" s="33" t="s">
        <v>24</v>
      </c>
      <c r="M40" s="33" t="s">
        <v>24</v>
      </c>
      <c r="N40" s="37" t="s">
        <v>24</v>
      </c>
      <c r="O40" s="33">
        <f>IF(D40/B40=0,"-",D40/B40*1000)</f>
        <v>666632.76836158196</v>
      </c>
      <c r="R40" s="35"/>
    </row>
    <row r="41" spans="1:19" ht="12.75" customHeight="1" x14ac:dyDescent="0.2">
      <c r="A41" s="38"/>
      <c r="R41" s="31"/>
    </row>
    <row r="42" spans="1:19" ht="12.75" customHeight="1" x14ac:dyDescent="0.2">
      <c r="A42" s="39" t="s">
        <v>46</v>
      </c>
      <c r="B42" s="33">
        <f>SUM(B46:B66)</f>
        <v>23619</v>
      </c>
      <c r="C42" s="33">
        <f t="shared" ref="C42:N42" si="6">SUM(C44:C66)</f>
        <v>917</v>
      </c>
      <c r="D42" s="33">
        <f>SUM(D44:D66)</f>
        <v>28474744</v>
      </c>
      <c r="E42" s="33">
        <f>SUM(E44:E66)</f>
        <v>5194184</v>
      </c>
      <c r="F42" s="33">
        <f t="shared" si="6"/>
        <v>13959541</v>
      </c>
      <c r="G42" s="33">
        <f t="shared" si="6"/>
        <v>7996299</v>
      </c>
      <c r="H42" s="33">
        <f t="shared" si="6"/>
        <v>1313805</v>
      </c>
      <c r="I42" s="33">
        <f t="shared" si="6"/>
        <v>10915</v>
      </c>
      <c r="J42" s="33">
        <f t="shared" si="6"/>
        <v>22642578</v>
      </c>
      <c r="K42" s="33">
        <f t="shared" si="6"/>
        <v>19564666</v>
      </c>
      <c r="L42" s="33">
        <f t="shared" si="6"/>
        <v>3073673</v>
      </c>
      <c r="M42" s="33">
        <f t="shared" si="6"/>
        <v>2063566</v>
      </c>
      <c r="N42" s="33">
        <f t="shared" si="6"/>
        <v>2758493</v>
      </c>
      <c r="O42" s="33">
        <f>IF(D42/B42=0,"-",D42/B42*1000)</f>
        <v>1205586.34997248</v>
      </c>
      <c r="R42" s="35"/>
    </row>
    <row r="43" spans="1:19" ht="12.75" customHeight="1" x14ac:dyDescent="0.2">
      <c r="A43" s="38"/>
      <c r="R43" s="31"/>
      <c r="S43" s="31"/>
    </row>
    <row r="44" spans="1:19" ht="12.75" customHeight="1" x14ac:dyDescent="0.2">
      <c r="A44" s="36" t="s">
        <v>22</v>
      </c>
      <c r="B44" s="33" t="s">
        <v>23</v>
      </c>
      <c r="C44" s="33" t="s">
        <v>23</v>
      </c>
      <c r="D44" s="33">
        <f>IF(SUM(E44:I44)=0,"-",SUM(E44:I44))</f>
        <v>18137227</v>
      </c>
      <c r="E44" s="37">
        <v>4203940</v>
      </c>
      <c r="F44" s="37">
        <v>13933287</v>
      </c>
      <c r="G44" s="37" t="s">
        <v>24</v>
      </c>
      <c r="H44" s="37" t="s">
        <v>24</v>
      </c>
      <c r="I44" s="37" t="s">
        <v>24</v>
      </c>
      <c r="J44" s="37">
        <v>18063893</v>
      </c>
      <c r="K44" s="37">
        <v>18024269</v>
      </c>
      <c r="L44" s="37" t="s">
        <v>24</v>
      </c>
      <c r="M44" s="37" t="s">
        <v>24</v>
      </c>
      <c r="N44" s="37">
        <v>73334</v>
      </c>
      <c r="O44" s="33" t="s">
        <v>23</v>
      </c>
      <c r="P44" s="34"/>
      <c r="R44" s="35"/>
    </row>
    <row r="45" spans="1:19" ht="12.75" customHeight="1" x14ac:dyDescent="0.2">
      <c r="A45" s="38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/>
      <c r="R45" s="35"/>
    </row>
    <row r="46" spans="1:19" ht="12.75" customHeight="1" x14ac:dyDescent="0.2">
      <c r="A46" s="39" t="s">
        <v>25</v>
      </c>
      <c r="B46" s="37">
        <v>10801</v>
      </c>
      <c r="C46" s="37">
        <v>394</v>
      </c>
      <c r="D46" s="33">
        <f>IF(SUM(E46:I46)=0,"-",SUM(E46:I46))</f>
        <v>3476015</v>
      </c>
      <c r="E46" s="37">
        <v>274716</v>
      </c>
      <c r="F46" s="37">
        <v>4866</v>
      </c>
      <c r="G46" s="37">
        <v>2634745</v>
      </c>
      <c r="H46" s="37">
        <v>561688</v>
      </c>
      <c r="I46" s="37" t="s">
        <v>24</v>
      </c>
      <c r="J46" s="37">
        <v>1567116</v>
      </c>
      <c r="K46" s="37">
        <v>643853</v>
      </c>
      <c r="L46" s="37">
        <v>902846</v>
      </c>
      <c r="M46" s="37">
        <v>842054</v>
      </c>
      <c r="N46" s="37">
        <v>1006053</v>
      </c>
      <c r="O46" s="33">
        <f>IF(D46/B46=0,"-",D46/B46*1000)</f>
        <v>321823.44227386353</v>
      </c>
      <c r="P46" s="34"/>
      <c r="R46" s="35"/>
    </row>
    <row r="47" spans="1:19" ht="12.75" customHeight="1" x14ac:dyDescent="0.2">
      <c r="A47" s="39" t="s">
        <v>26</v>
      </c>
      <c r="B47" s="37">
        <v>2875</v>
      </c>
      <c r="C47" s="37">
        <v>105</v>
      </c>
      <c r="D47" s="33">
        <f>IF(SUM(E47:I47)=0,"-",SUM(E47:I47))</f>
        <v>1136288</v>
      </c>
      <c r="E47" s="37">
        <v>125187</v>
      </c>
      <c r="F47" s="37">
        <v>3955</v>
      </c>
      <c r="G47" s="37">
        <v>929046</v>
      </c>
      <c r="H47" s="37">
        <v>78100</v>
      </c>
      <c r="I47" s="37" t="s">
        <v>24</v>
      </c>
      <c r="J47" s="37">
        <v>463913</v>
      </c>
      <c r="K47" s="37">
        <v>155398</v>
      </c>
      <c r="L47" s="37">
        <v>303541</v>
      </c>
      <c r="M47" s="37">
        <v>121097</v>
      </c>
      <c r="N47" s="37">
        <v>368834</v>
      </c>
      <c r="O47" s="33">
        <f>IF(D47/B47=0,"-",D47/B47*1000)</f>
        <v>395230.60869565216</v>
      </c>
      <c r="P47" s="34"/>
      <c r="R47" s="35"/>
    </row>
    <row r="48" spans="1:19" ht="12.75" customHeight="1" x14ac:dyDescent="0.2">
      <c r="A48" s="39" t="s">
        <v>27</v>
      </c>
      <c r="B48" s="37">
        <v>1121</v>
      </c>
      <c r="C48" s="37">
        <v>46</v>
      </c>
      <c r="D48" s="33">
        <f>IF(SUM(E48:I48)=0,"-",SUM(E48:I48))</f>
        <v>462755</v>
      </c>
      <c r="E48" s="37">
        <v>46748</v>
      </c>
      <c r="F48" s="37">
        <v>1770</v>
      </c>
      <c r="G48" s="37">
        <v>338381</v>
      </c>
      <c r="H48" s="37">
        <v>65500</v>
      </c>
      <c r="I48" s="37">
        <v>10356</v>
      </c>
      <c r="J48" s="37">
        <v>225953</v>
      </c>
      <c r="K48" s="37">
        <v>45610</v>
      </c>
      <c r="L48" s="37">
        <v>203339</v>
      </c>
      <c r="M48" s="37">
        <v>118241</v>
      </c>
      <c r="N48" s="37">
        <v>33463</v>
      </c>
      <c r="O48" s="33">
        <f>IF(D48/B48=0,"-",D48/B48*1000)</f>
        <v>412805.53077609278</v>
      </c>
      <c r="P48" s="34"/>
      <c r="R48" s="35"/>
    </row>
    <row r="49" spans="1:18" ht="12.75" customHeight="1" x14ac:dyDescent="0.2">
      <c r="A49" s="39" t="s">
        <v>28</v>
      </c>
      <c r="B49" s="37">
        <v>692</v>
      </c>
      <c r="C49" s="37">
        <v>28</v>
      </c>
      <c r="D49" s="33">
        <f>IF(SUM(E49:I49)=0,"-",SUM(E49:I49))</f>
        <v>291192</v>
      </c>
      <c r="E49" s="37">
        <v>23679</v>
      </c>
      <c r="F49" s="37">
        <v>944</v>
      </c>
      <c r="G49" s="37">
        <v>266569</v>
      </c>
      <c r="H49" s="37" t="s">
        <v>24</v>
      </c>
      <c r="I49" s="37" t="s">
        <v>24</v>
      </c>
      <c r="J49" s="37">
        <v>173746</v>
      </c>
      <c r="K49" s="37">
        <v>52730</v>
      </c>
      <c r="L49" s="37">
        <v>52061</v>
      </c>
      <c r="M49" s="37">
        <v>8242</v>
      </c>
      <c r="N49" s="37">
        <v>65385</v>
      </c>
      <c r="O49" s="33">
        <f>IF(D49/B49=0,"-",D49/B49*1000)</f>
        <v>420797.68786127167</v>
      </c>
      <c r="P49" s="34"/>
      <c r="R49" s="31"/>
    </row>
    <row r="50" spans="1:18" ht="12.75" customHeight="1" x14ac:dyDescent="0.2">
      <c r="A50" s="39" t="s">
        <v>29</v>
      </c>
      <c r="B50" s="37">
        <v>1195</v>
      </c>
      <c r="C50" s="37">
        <v>52</v>
      </c>
      <c r="D50" s="33">
        <f>IF(SUM(E50:I50)=0,"-",SUM(E50:I50))</f>
        <v>587482</v>
      </c>
      <c r="E50" s="37">
        <v>81616</v>
      </c>
      <c r="F50" s="37">
        <v>1628</v>
      </c>
      <c r="G50" s="37">
        <v>478738</v>
      </c>
      <c r="H50" s="37">
        <v>25500</v>
      </c>
      <c r="I50" s="37" t="s">
        <v>24</v>
      </c>
      <c r="J50" s="37">
        <v>295286</v>
      </c>
      <c r="K50" s="37">
        <v>91794</v>
      </c>
      <c r="L50" s="37">
        <v>139442</v>
      </c>
      <c r="M50" s="37">
        <v>28010</v>
      </c>
      <c r="N50" s="37">
        <v>152754</v>
      </c>
      <c r="O50" s="33">
        <f>IF(D50/B50=0,"-",D50/B50*1000)</f>
        <v>491616.73640167364</v>
      </c>
      <c r="P50" s="34"/>
      <c r="R50" s="35"/>
    </row>
    <row r="51" spans="1:18" ht="12.75" customHeight="1" x14ac:dyDescent="0.2">
      <c r="A51" s="39"/>
      <c r="B51" s="37"/>
      <c r="C51" s="37"/>
      <c r="D51" s="33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3"/>
      <c r="P51" s="34"/>
      <c r="R51" s="35"/>
    </row>
    <row r="52" spans="1:18" ht="12.75" customHeight="1" x14ac:dyDescent="0.2">
      <c r="A52" s="39" t="s">
        <v>30</v>
      </c>
      <c r="B52" s="37">
        <v>1048</v>
      </c>
      <c r="C52" s="37">
        <v>40</v>
      </c>
      <c r="D52" s="33">
        <f>IF(SUM(E52:I52)=0,"-",SUM(E52:I52))</f>
        <v>563873</v>
      </c>
      <c r="E52" s="37">
        <v>51731</v>
      </c>
      <c r="F52" s="37">
        <v>351</v>
      </c>
      <c r="G52" s="37">
        <v>490776</v>
      </c>
      <c r="H52" s="37">
        <v>20516</v>
      </c>
      <c r="I52" s="37">
        <v>499</v>
      </c>
      <c r="J52" s="37">
        <v>216489</v>
      </c>
      <c r="K52" s="37">
        <v>77240</v>
      </c>
      <c r="L52" s="37">
        <v>130360</v>
      </c>
      <c r="M52" s="37">
        <v>65079</v>
      </c>
      <c r="N52" s="37">
        <v>217024</v>
      </c>
      <c r="O52" s="33">
        <f>IF(D52/B52=0,"-",D52/B52*1000)</f>
        <v>538046.75572519074</v>
      </c>
      <c r="P52" s="34"/>
      <c r="R52" s="35"/>
    </row>
    <row r="53" spans="1:18" ht="12.75" customHeight="1" x14ac:dyDescent="0.2">
      <c r="A53" s="39" t="s">
        <v>31</v>
      </c>
      <c r="B53" s="37">
        <v>600</v>
      </c>
      <c r="C53" s="37">
        <v>28</v>
      </c>
      <c r="D53" s="33">
        <f>IF(SUM(E53:I53)=0,"-",SUM(E53:I53))</f>
        <v>664622</v>
      </c>
      <c r="E53" s="37">
        <v>3025</v>
      </c>
      <c r="F53" s="37">
        <v>200</v>
      </c>
      <c r="G53" s="37">
        <v>488001</v>
      </c>
      <c r="H53" s="37">
        <v>173396</v>
      </c>
      <c r="I53" s="37" t="s">
        <v>24</v>
      </c>
      <c r="J53" s="37">
        <v>180700</v>
      </c>
      <c r="K53" s="37">
        <v>17641</v>
      </c>
      <c r="L53" s="37">
        <v>240595</v>
      </c>
      <c r="M53" s="37">
        <v>168529</v>
      </c>
      <c r="N53" s="37">
        <v>243327</v>
      </c>
      <c r="O53" s="33">
        <f>IF(D53/B53=0,"-",D53/B53*1000)</f>
        <v>1107703.3333333335</v>
      </c>
      <c r="P53" s="34"/>
      <c r="R53" s="35"/>
    </row>
    <row r="54" spans="1:18" ht="12.75" customHeight="1" x14ac:dyDescent="0.2">
      <c r="A54" s="39" t="s">
        <v>32</v>
      </c>
      <c r="B54" s="37">
        <v>1353</v>
      </c>
      <c r="C54" s="37">
        <v>63</v>
      </c>
      <c r="D54" s="33">
        <f>IF(SUM(E54:I54)=0,"-",SUM(E54:I54))</f>
        <v>950722</v>
      </c>
      <c r="E54" s="37">
        <v>101143</v>
      </c>
      <c r="F54" s="37">
        <v>1650</v>
      </c>
      <c r="G54" s="37">
        <v>827829</v>
      </c>
      <c r="H54" s="37">
        <v>20100</v>
      </c>
      <c r="I54" s="37" t="s">
        <v>24</v>
      </c>
      <c r="J54" s="37">
        <v>459712</v>
      </c>
      <c r="K54" s="37">
        <v>150631</v>
      </c>
      <c r="L54" s="37">
        <v>211459</v>
      </c>
      <c r="M54" s="37">
        <v>139714</v>
      </c>
      <c r="N54" s="37">
        <v>279551</v>
      </c>
      <c r="O54" s="33">
        <f>IF(D54/B54=0,"-",D54/B54*1000)</f>
        <v>702677.0140428677</v>
      </c>
      <c r="P54" s="34"/>
      <c r="R54" s="35"/>
    </row>
    <row r="55" spans="1:18" ht="12" customHeight="1" x14ac:dyDescent="0.2">
      <c r="A55" s="39" t="s">
        <v>33</v>
      </c>
      <c r="B55" s="37">
        <v>280</v>
      </c>
      <c r="C55" s="37">
        <v>15</v>
      </c>
      <c r="D55" s="33">
        <f>IF(SUM(E55:I55)=0,"-",SUM(E55:I55))</f>
        <v>163074</v>
      </c>
      <c r="E55" s="37">
        <v>14971</v>
      </c>
      <c r="F55" s="37">
        <v>890</v>
      </c>
      <c r="G55" s="37">
        <v>141168</v>
      </c>
      <c r="H55" s="37">
        <v>6045</v>
      </c>
      <c r="I55" s="37" t="s">
        <v>24</v>
      </c>
      <c r="J55" s="37">
        <v>86015</v>
      </c>
      <c r="K55" s="37">
        <v>30541</v>
      </c>
      <c r="L55" s="37">
        <v>39156</v>
      </c>
      <c r="M55" s="37">
        <v>15402</v>
      </c>
      <c r="N55" s="37">
        <v>37903</v>
      </c>
      <c r="O55" s="33">
        <f>IF(D55/B55=0,"-",D55/B55*1000)</f>
        <v>582407.14285714284</v>
      </c>
      <c r="P55" s="34"/>
      <c r="R55" s="35"/>
    </row>
    <row r="56" spans="1:18" ht="12.75" customHeight="1" x14ac:dyDescent="0.2">
      <c r="A56" s="39" t="s">
        <v>34</v>
      </c>
      <c r="B56" s="37">
        <v>272</v>
      </c>
      <c r="C56" s="37">
        <v>13</v>
      </c>
      <c r="D56" s="33">
        <f>IF(SUM(E56:I56)=0,"-",SUM(E56:I56))</f>
        <v>157460</v>
      </c>
      <c r="E56" s="37">
        <v>13502</v>
      </c>
      <c r="F56" s="37">
        <v>1171</v>
      </c>
      <c r="G56" s="37">
        <v>139587</v>
      </c>
      <c r="H56" s="37">
        <v>3200</v>
      </c>
      <c r="I56" s="37" t="s">
        <v>24</v>
      </c>
      <c r="J56" s="37">
        <v>80391</v>
      </c>
      <c r="K56" s="37">
        <v>42046</v>
      </c>
      <c r="L56" s="37">
        <v>29752</v>
      </c>
      <c r="M56" s="37">
        <v>8690</v>
      </c>
      <c r="N56" s="37">
        <v>47317</v>
      </c>
      <c r="O56" s="33">
        <f>IF(D56/B56=0,"-",D56/B56*1000)</f>
        <v>578897.0588235294</v>
      </c>
      <c r="P56" s="34"/>
      <c r="R56" s="35"/>
    </row>
    <row r="57" spans="1:18" ht="12.75" customHeight="1" x14ac:dyDescent="0.2">
      <c r="A57" s="39"/>
      <c r="B57" s="37"/>
      <c r="D57" s="33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3"/>
      <c r="P57" s="34"/>
      <c r="R57" s="35"/>
    </row>
    <row r="58" spans="1:18" ht="12.75" customHeight="1" x14ac:dyDescent="0.2">
      <c r="A58" s="39" t="s">
        <v>35</v>
      </c>
      <c r="B58" s="37">
        <v>740</v>
      </c>
      <c r="C58" s="37">
        <v>28</v>
      </c>
      <c r="D58" s="33">
        <f>IF(SUM(E58:I58)=0,"-",SUM(E58:I58))</f>
        <v>188122</v>
      </c>
      <c r="E58" s="37">
        <v>10364</v>
      </c>
      <c r="F58" s="37">
        <v>1110</v>
      </c>
      <c r="G58" s="37">
        <v>160248</v>
      </c>
      <c r="H58" s="37">
        <v>16400</v>
      </c>
      <c r="I58" s="37" t="s">
        <v>24</v>
      </c>
      <c r="J58" s="37">
        <v>123577</v>
      </c>
      <c r="K58" s="37">
        <v>39560</v>
      </c>
      <c r="L58" s="37">
        <v>43805</v>
      </c>
      <c r="M58" s="37">
        <v>24425</v>
      </c>
      <c r="N58" s="37">
        <v>20740</v>
      </c>
      <c r="O58" s="33">
        <f>IF(D58/B58=0,"-",D58/B58*1000)</f>
        <v>254218.91891891891</v>
      </c>
      <c r="P58" s="34"/>
      <c r="R58" s="35"/>
    </row>
    <row r="59" spans="1:18" ht="12.75" customHeight="1" x14ac:dyDescent="0.2">
      <c r="A59" s="39" t="s">
        <v>36</v>
      </c>
      <c r="B59" s="37">
        <v>48</v>
      </c>
      <c r="C59" s="37">
        <v>3</v>
      </c>
      <c r="D59" s="33">
        <f>IF(SUM(E59:I59)=0,"-",SUM(E59:I59))</f>
        <v>44945</v>
      </c>
      <c r="E59" s="37">
        <v>5803</v>
      </c>
      <c r="F59" s="37">
        <v>17</v>
      </c>
      <c r="G59" s="37">
        <v>39065</v>
      </c>
      <c r="H59" s="37" t="s">
        <v>24</v>
      </c>
      <c r="I59" s="37">
        <v>60</v>
      </c>
      <c r="J59" s="37">
        <v>24087</v>
      </c>
      <c r="K59" s="37">
        <v>7956</v>
      </c>
      <c r="L59" s="37">
        <v>14970</v>
      </c>
      <c r="M59" s="37">
        <v>9735</v>
      </c>
      <c r="N59" s="37">
        <v>5888</v>
      </c>
      <c r="O59" s="33">
        <f>IF(D59/B59=0,"-",D59/B59*1000)</f>
        <v>936354.16666666663</v>
      </c>
      <c r="P59" s="34"/>
      <c r="R59" s="31"/>
    </row>
    <row r="60" spans="1:18" ht="12.75" customHeight="1" x14ac:dyDescent="0.2">
      <c r="A60" s="39" t="s">
        <v>37</v>
      </c>
      <c r="B60" s="37">
        <v>492</v>
      </c>
      <c r="C60" s="37">
        <v>17</v>
      </c>
      <c r="D60" s="33">
        <f>IF(SUM(E60:I60)=0,"-",SUM(E60:I60))</f>
        <v>190856</v>
      </c>
      <c r="E60" s="37">
        <v>22129</v>
      </c>
      <c r="F60" s="37">
        <v>2050</v>
      </c>
      <c r="G60" s="37">
        <v>162677</v>
      </c>
      <c r="H60" s="37">
        <v>4000</v>
      </c>
      <c r="I60" s="37" t="s">
        <v>24</v>
      </c>
      <c r="J60" s="37">
        <v>101810</v>
      </c>
      <c r="K60" s="37">
        <v>25379</v>
      </c>
      <c r="L60" s="37">
        <v>48362</v>
      </c>
      <c r="M60" s="37">
        <v>21475</v>
      </c>
      <c r="N60" s="37">
        <v>40684</v>
      </c>
      <c r="O60" s="33">
        <f>IF(D60/B60=0,"-",D60/B60*1000)</f>
        <v>387918.6991869919</v>
      </c>
      <c r="P60" s="34"/>
      <c r="R60" s="35"/>
    </row>
    <row r="61" spans="1:18" ht="12.75" customHeight="1" x14ac:dyDescent="0.2">
      <c r="A61" s="39" t="s">
        <v>38</v>
      </c>
      <c r="B61" s="37">
        <v>556</v>
      </c>
      <c r="C61" s="37">
        <v>26</v>
      </c>
      <c r="D61" s="33">
        <f>IF(SUM(E61:I61)=0,"-",SUM(E61:I61))</f>
        <v>261291</v>
      </c>
      <c r="E61" s="37">
        <v>19718</v>
      </c>
      <c r="F61" s="37">
        <v>950</v>
      </c>
      <c r="G61" s="37">
        <v>240623</v>
      </c>
      <c r="H61" s="37" t="s">
        <v>24</v>
      </c>
      <c r="I61" s="37" t="s">
        <v>24</v>
      </c>
      <c r="J61" s="37">
        <v>137578</v>
      </c>
      <c r="K61" s="37">
        <v>46331</v>
      </c>
      <c r="L61" s="37">
        <v>56143</v>
      </c>
      <c r="M61" s="37">
        <v>1897</v>
      </c>
      <c r="N61" s="37">
        <v>67570</v>
      </c>
      <c r="O61" s="33">
        <f>IF(D61/B61=0,"-",D61/B61*1000)</f>
        <v>469947.8417266187</v>
      </c>
      <c r="P61" s="34"/>
      <c r="R61" s="35"/>
    </row>
    <row r="62" spans="1:18" ht="12.75" customHeight="1" x14ac:dyDescent="0.2">
      <c r="A62" s="39" t="s">
        <v>39</v>
      </c>
      <c r="B62" s="37">
        <v>168</v>
      </c>
      <c r="C62" s="37">
        <v>8</v>
      </c>
      <c r="D62" s="33">
        <f>IF(SUM(E62:H62)=0,"-",SUM(E62:H62))</f>
        <v>504677</v>
      </c>
      <c r="E62" s="37">
        <v>98693</v>
      </c>
      <c r="F62" s="37">
        <v>719</v>
      </c>
      <c r="G62" s="37">
        <v>112750</v>
      </c>
      <c r="H62" s="37">
        <v>292515</v>
      </c>
      <c r="I62" s="37" t="s">
        <v>24</v>
      </c>
      <c r="J62" s="37">
        <v>56010</v>
      </c>
      <c r="K62" s="37">
        <v>8012</v>
      </c>
      <c r="L62" s="37">
        <v>438240</v>
      </c>
      <c r="M62" s="37">
        <v>387286</v>
      </c>
      <c r="N62" s="37">
        <v>10427</v>
      </c>
      <c r="O62" s="33">
        <f>IF(D62/B62=0,"-",D62/B62*1000)</f>
        <v>3004029.7619047621</v>
      </c>
      <c r="P62" s="34"/>
      <c r="R62" s="35"/>
    </row>
    <row r="63" spans="1:18" ht="12.75" customHeight="1" x14ac:dyDescent="0.2">
      <c r="A63" s="39"/>
      <c r="B63" s="37"/>
      <c r="C63" s="37"/>
      <c r="D63" s="33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3"/>
      <c r="P63" s="34"/>
      <c r="R63" s="35"/>
    </row>
    <row r="64" spans="1:18" ht="12.75" customHeight="1" x14ac:dyDescent="0.2">
      <c r="A64" s="39" t="s">
        <v>40</v>
      </c>
      <c r="B64" s="37">
        <v>567</v>
      </c>
      <c r="C64" s="37">
        <v>21</v>
      </c>
      <c r="D64" s="33">
        <f>IF(SUM(E64:I64)=0,"-",SUM(E64:I64))</f>
        <v>239471</v>
      </c>
      <c r="E64" s="37">
        <v>24815</v>
      </c>
      <c r="F64" s="37">
        <v>505</v>
      </c>
      <c r="G64" s="37">
        <v>207251</v>
      </c>
      <c r="H64" s="37">
        <v>6900</v>
      </c>
      <c r="I64" s="37" t="s">
        <v>24</v>
      </c>
      <c r="J64" s="37">
        <v>97080</v>
      </c>
      <c r="K64" s="37">
        <v>30732</v>
      </c>
      <c r="L64" s="37">
        <v>57624</v>
      </c>
      <c r="M64" s="37">
        <v>20129</v>
      </c>
      <c r="N64" s="37">
        <v>84767</v>
      </c>
      <c r="O64" s="33">
        <f>IF(D64/B64=0,"-",D64/B64*1000)</f>
        <v>422347.442680776</v>
      </c>
      <c r="P64" s="34"/>
      <c r="R64" s="31"/>
    </row>
    <row r="65" spans="1:18" ht="12.75" customHeight="1" x14ac:dyDescent="0.2">
      <c r="A65" s="39" t="s">
        <v>41</v>
      </c>
      <c r="B65" s="37">
        <v>456</v>
      </c>
      <c r="C65" s="37">
        <v>19</v>
      </c>
      <c r="D65" s="33">
        <f>IF(SUM(E65:I65)=0,"-",SUM(E65:I65))</f>
        <v>282523</v>
      </c>
      <c r="E65" s="37">
        <v>55564</v>
      </c>
      <c r="F65" s="37">
        <v>3328</v>
      </c>
      <c r="G65" s="37">
        <v>211486</v>
      </c>
      <c r="H65" s="37">
        <v>12145</v>
      </c>
      <c r="I65" s="37" t="s">
        <v>24</v>
      </c>
      <c r="J65" s="37">
        <v>195247</v>
      </c>
      <c r="K65" s="37">
        <v>27938</v>
      </c>
      <c r="L65" s="37">
        <v>87276</v>
      </c>
      <c r="M65" s="37">
        <v>35232</v>
      </c>
      <c r="N65" s="37" t="s">
        <v>24</v>
      </c>
      <c r="O65" s="33">
        <f>IF(D65/B65=0,"-",D65/B65*1000)</f>
        <v>619567.98245614034</v>
      </c>
      <c r="P65" s="34"/>
      <c r="R65" s="35"/>
    </row>
    <row r="66" spans="1:18" ht="17.25" customHeight="1" thickBot="1" x14ac:dyDescent="0.25">
      <c r="A66" s="50" t="s">
        <v>47</v>
      </c>
      <c r="B66" s="46">
        <v>355</v>
      </c>
      <c r="C66" s="46">
        <v>11</v>
      </c>
      <c r="D66" s="47">
        <f>IF(SUM(E66:I66)=0,"-",SUM(E66:I66))</f>
        <v>172149</v>
      </c>
      <c r="E66" s="46">
        <v>16840</v>
      </c>
      <c r="F66" s="46">
        <v>150</v>
      </c>
      <c r="G66" s="46">
        <v>127359</v>
      </c>
      <c r="H66" s="46">
        <v>27800</v>
      </c>
      <c r="I66" s="46" t="s">
        <v>24</v>
      </c>
      <c r="J66" s="46">
        <v>93975</v>
      </c>
      <c r="K66" s="46">
        <v>47005</v>
      </c>
      <c r="L66" s="46">
        <v>74702</v>
      </c>
      <c r="M66" s="46">
        <v>48329</v>
      </c>
      <c r="N66" s="46">
        <v>3472</v>
      </c>
      <c r="O66" s="47">
        <f>IF(D66/B66=0,"-",D66/B66*1000)</f>
        <v>484926.76056338032</v>
      </c>
      <c r="P66" s="51"/>
      <c r="R66" s="35"/>
    </row>
  </sheetData>
  <mergeCells count="30">
    <mergeCell ref="O35:P37"/>
    <mergeCell ref="E36:E37"/>
    <mergeCell ref="F36:F37"/>
    <mergeCell ref="G36:G37"/>
    <mergeCell ref="H36:H37"/>
    <mergeCell ref="I36:I37"/>
    <mergeCell ref="J36:J37"/>
    <mergeCell ref="L36:L37"/>
    <mergeCell ref="N36:N37"/>
    <mergeCell ref="A35:A37"/>
    <mergeCell ref="B35:B37"/>
    <mergeCell ref="C35:C37"/>
    <mergeCell ref="D35:D37"/>
    <mergeCell ref="E35:H35"/>
    <mergeCell ref="J35:N35"/>
    <mergeCell ref="O4:P6"/>
    <mergeCell ref="E5:E6"/>
    <mergeCell ref="F5:F6"/>
    <mergeCell ref="G5:G6"/>
    <mergeCell ref="H5:H6"/>
    <mergeCell ref="I5:I6"/>
    <mergeCell ref="J5:J6"/>
    <mergeCell ref="L5:L6"/>
    <mergeCell ref="N5:N6"/>
    <mergeCell ref="A4:A6"/>
    <mergeCell ref="B4:B6"/>
    <mergeCell ref="C4:C6"/>
    <mergeCell ref="D4:D6"/>
    <mergeCell ref="E4:H4"/>
    <mergeCell ref="J4:N4"/>
  </mergeCells>
  <phoneticPr fontId="3"/>
  <printOptions horizontalCentered="1"/>
  <pageMargins left="0.78740157480314965" right="0.39370078740157483" top="0.59055118110236227" bottom="0.23622047244094491" header="0.51181102362204722" footer="0.23622047244094491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2022-11-08T04:14:17Z</dcterms:created>
  <dcterms:modified xsi:type="dcterms:W3CDTF">2022-11-08T04:14:47Z</dcterms:modified>
</cp:coreProperties>
</file>