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3\3地方教育費調査（未）\HPデータ（未）\"/>
    </mc:Choice>
  </mc:AlternateContent>
  <bookViews>
    <workbookView xWindow="0" yWindow="0" windowWidth="19160" windowHeight="6920"/>
  </bookViews>
  <sheets>
    <sheet name="12" sheetId="1" r:id="rId1"/>
  </sheets>
  <definedNames>
    <definedName name="_Dist_Bin" hidden="1">#REF!</definedName>
    <definedName name="_Dist_Values" hidden="1">#REF!</definedName>
    <definedName name="_Fill" hidden="1">#REF!</definedName>
    <definedName name="_xlnm.Print_Area" localSheetId="0">'12'!$A$1:$Q$73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C70" i="1"/>
  <c r="C69" i="1"/>
  <c r="B69" i="1"/>
  <c r="C68" i="1"/>
  <c r="B68" i="1"/>
  <c r="C66" i="1"/>
  <c r="B66" i="1"/>
  <c r="C65" i="1"/>
  <c r="B65" i="1"/>
  <c r="C64" i="1"/>
  <c r="B64" i="1"/>
  <c r="C63" i="1"/>
  <c r="B63" i="1"/>
  <c r="C62" i="1"/>
  <c r="B62" i="1"/>
  <c r="C60" i="1"/>
  <c r="B60" i="1"/>
  <c r="C59" i="1"/>
  <c r="B59" i="1"/>
  <c r="C58" i="1"/>
  <c r="B58" i="1"/>
  <c r="C57" i="1"/>
  <c r="B57" i="1"/>
  <c r="C56" i="1"/>
  <c r="B56" i="1"/>
  <c r="C54" i="1"/>
  <c r="B54" i="1"/>
  <c r="C53" i="1"/>
  <c r="B53" i="1"/>
  <c r="C52" i="1"/>
  <c r="B52" i="1"/>
  <c r="C51" i="1"/>
  <c r="B51" i="1"/>
  <c r="C50" i="1"/>
  <c r="B50" i="1"/>
  <c r="B46" i="1" s="1"/>
  <c r="B42" i="1" s="1"/>
  <c r="C48" i="1"/>
  <c r="M46" i="1"/>
  <c r="M42" i="1" s="1"/>
  <c r="L46" i="1"/>
  <c r="L42" i="1" s="1"/>
  <c r="K46" i="1"/>
  <c r="J46" i="1"/>
  <c r="I46" i="1"/>
  <c r="I42" i="1" s="1"/>
  <c r="H46" i="1"/>
  <c r="H42" i="1" s="1"/>
  <c r="G46" i="1"/>
  <c r="F46" i="1"/>
  <c r="E46" i="1"/>
  <c r="E42" i="1" s="1"/>
  <c r="D46" i="1"/>
  <c r="C46" i="1" s="1"/>
  <c r="C42" i="1" s="1"/>
  <c r="C44" i="1"/>
  <c r="K42" i="1"/>
  <c r="J42" i="1"/>
  <c r="G42" i="1"/>
  <c r="F42" i="1"/>
  <c r="D36" i="1"/>
  <c r="C36" i="1"/>
  <c r="D35" i="1"/>
  <c r="C35" i="1"/>
  <c r="D34" i="1"/>
  <c r="C34" i="1"/>
  <c r="D33" i="1"/>
  <c r="C33" i="1"/>
  <c r="P33" i="1" s="1"/>
  <c r="D31" i="1"/>
  <c r="C31" i="1"/>
  <c r="P31" i="1" s="1"/>
  <c r="D30" i="1"/>
  <c r="C30" i="1"/>
  <c r="P30" i="1" s="1"/>
  <c r="D29" i="1"/>
  <c r="C29" i="1"/>
  <c r="D28" i="1"/>
  <c r="C28" i="1"/>
  <c r="P28" i="1" s="1"/>
  <c r="D27" i="1"/>
  <c r="C27" i="1"/>
  <c r="P27" i="1" s="1"/>
  <c r="D25" i="1"/>
  <c r="C25" i="1"/>
  <c r="P25" i="1" s="1"/>
  <c r="D24" i="1"/>
  <c r="C24" i="1"/>
  <c r="D23" i="1"/>
  <c r="C23" i="1"/>
  <c r="P23" i="1" s="1"/>
  <c r="D22" i="1"/>
  <c r="C22" i="1"/>
  <c r="P22" i="1" s="1"/>
  <c r="D21" i="1"/>
  <c r="C21" i="1"/>
  <c r="P21" i="1" s="1"/>
  <c r="D19" i="1"/>
  <c r="C19" i="1"/>
  <c r="D18" i="1"/>
  <c r="C18" i="1"/>
  <c r="P18" i="1" s="1"/>
  <c r="D17" i="1"/>
  <c r="C17" i="1"/>
  <c r="P17" i="1" s="1"/>
  <c r="D16" i="1"/>
  <c r="C16" i="1"/>
  <c r="P16" i="1" s="1"/>
  <c r="D15" i="1"/>
  <c r="C15" i="1"/>
  <c r="D13" i="1"/>
  <c r="C13" i="1" s="1"/>
  <c r="O11" i="1"/>
  <c r="O7" i="1" s="1"/>
  <c r="N11" i="1"/>
  <c r="N7" i="1" s="1"/>
  <c r="M11" i="1"/>
  <c r="L11" i="1"/>
  <c r="L7" i="1" s="1"/>
  <c r="K11" i="1"/>
  <c r="K7" i="1" s="1"/>
  <c r="J11" i="1"/>
  <c r="I11" i="1"/>
  <c r="H11" i="1"/>
  <c r="H7" i="1" s="1"/>
  <c r="G11" i="1"/>
  <c r="G7" i="1" s="1"/>
  <c r="F11" i="1"/>
  <c r="E11" i="1"/>
  <c r="B11" i="1"/>
  <c r="D9" i="1"/>
  <c r="C9" i="1"/>
  <c r="M7" i="1"/>
  <c r="J7" i="1"/>
  <c r="I7" i="1"/>
  <c r="F7" i="1"/>
  <c r="E7" i="1"/>
  <c r="B7" i="1"/>
  <c r="C11" i="1" l="1"/>
  <c r="C7" i="1"/>
  <c r="D42" i="1"/>
  <c r="D7" i="1"/>
  <c r="D11" i="1"/>
  <c r="P15" i="1"/>
  <c r="P19" i="1"/>
  <c r="P24" i="1"/>
  <c r="P29" i="1"/>
  <c r="P34" i="1"/>
  <c r="P7" i="1" l="1"/>
  <c r="P11" i="1"/>
</calcChain>
</file>

<file path=xl/sharedStrings.xml><?xml version="1.0" encoding="utf-8"?>
<sst xmlns="http://schemas.openxmlformats.org/spreadsheetml/2006/main" count="261" uniqueCount="67">
  <si>
    <t>地方教育費調査</t>
    <rPh sb="0" eb="2">
      <t>チホウ</t>
    </rPh>
    <rPh sb="2" eb="5">
      <t>キョウイクヒ</t>
    </rPh>
    <rPh sb="5" eb="7">
      <t>チョウサ</t>
    </rPh>
    <phoneticPr fontId="4"/>
  </si>
  <si>
    <t>市町別社会教育費</t>
    <rPh sb="0" eb="2">
      <t>シチョウ</t>
    </rPh>
    <rPh sb="2" eb="3">
      <t>ベツ</t>
    </rPh>
    <rPh sb="3" eb="8">
      <t>シャカイキョウイクヒ</t>
    </rPh>
    <phoneticPr fontId="4"/>
  </si>
  <si>
    <t>（財源別・支出項目別）</t>
    <rPh sb="1" eb="3">
      <t>ザイゲン</t>
    </rPh>
    <rPh sb="3" eb="4">
      <t>ベツ</t>
    </rPh>
    <rPh sb="5" eb="7">
      <t>シシュツ</t>
    </rPh>
    <rPh sb="7" eb="9">
      <t>コウモク</t>
    </rPh>
    <rPh sb="9" eb="10">
      <t>ベツ</t>
    </rPh>
    <phoneticPr fontId="4"/>
  </si>
  <si>
    <t>（単位　千円）</t>
    <rPh sb="1" eb="3">
      <t>タンイ</t>
    </rPh>
    <rPh sb="4" eb="6">
      <t>センエン</t>
    </rPh>
    <phoneticPr fontId="4"/>
  </si>
  <si>
    <t>区　分</t>
    <rPh sb="0" eb="3">
      <t>クブン</t>
    </rPh>
    <phoneticPr fontId="4"/>
  </si>
  <si>
    <t>人口(人)</t>
    <rPh sb="0" eb="2">
      <t>ジンコウ</t>
    </rPh>
    <rPh sb="3" eb="4">
      <t>ヒト</t>
    </rPh>
    <phoneticPr fontId="4"/>
  </si>
  <si>
    <t>教育費総額</t>
    <rPh sb="0" eb="3">
      <t>キョウイクヒ</t>
    </rPh>
    <rPh sb="3" eb="5">
      <t>ソウガク</t>
    </rPh>
    <phoneticPr fontId="4"/>
  </si>
  <si>
    <t>公費財源内訳</t>
    <rPh sb="0" eb="2">
      <t>コウヒ</t>
    </rPh>
    <rPh sb="2" eb="4">
      <t>ザイゲン</t>
    </rPh>
    <rPh sb="4" eb="6">
      <t>ウチワケ</t>
    </rPh>
    <phoneticPr fontId="4"/>
  </si>
  <si>
    <t>公費に組み
入れられな
い寄付金</t>
    <rPh sb="0" eb="2">
      <t>コウヒ</t>
    </rPh>
    <rPh sb="3" eb="4">
      <t>ク</t>
    </rPh>
    <rPh sb="6" eb="7">
      <t>ハイ</t>
    </rPh>
    <rPh sb="13" eb="16">
      <t>キフキン</t>
    </rPh>
    <phoneticPr fontId="4"/>
  </si>
  <si>
    <t>公費支出項目別経費</t>
    <rPh sb="0" eb="2">
      <t>コウヒ</t>
    </rPh>
    <rPh sb="2" eb="4">
      <t>シシュツ</t>
    </rPh>
    <rPh sb="4" eb="6">
      <t>コウモク</t>
    </rPh>
    <rPh sb="6" eb="7">
      <t>ベツ</t>
    </rPh>
    <rPh sb="7" eb="9">
      <t>ケイヒ</t>
    </rPh>
    <phoneticPr fontId="4"/>
  </si>
  <si>
    <t>人口１人当たり公費（円）</t>
    <rPh sb="0" eb="2">
      <t>ジンコウ</t>
    </rPh>
    <rPh sb="2" eb="4">
      <t>ヒトリ</t>
    </rPh>
    <rPh sb="4" eb="5">
      <t>ア</t>
    </rPh>
    <rPh sb="7" eb="9">
      <t>コウヒ</t>
    </rPh>
    <rPh sb="10" eb="11">
      <t>エン</t>
    </rPh>
    <phoneticPr fontId="4"/>
  </si>
  <si>
    <t>合計</t>
    <rPh sb="0" eb="2">
      <t>ゴウケイ</t>
    </rPh>
    <phoneticPr fontId="4"/>
  </si>
  <si>
    <t>国庫補助金</t>
    <rPh sb="0" eb="5">
      <t>コッコホジョキン</t>
    </rPh>
    <phoneticPr fontId="4"/>
  </si>
  <si>
    <t>県支出金</t>
    <rPh sb="0" eb="4">
      <t>ケンシシュツキン</t>
    </rPh>
    <phoneticPr fontId="4"/>
  </si>
  <si>
    <t>市町支出金</t>
    <rPh sb="0" eb="2">
      <t>シチョウ</t>
    </rPh>
    <rPh sb="2" eb="5">
      <t>シシュツキン</t>
    </rPh>
    <phoneticPr fontId="4"/>
  </si>
  <si>
    <t>地方債</t>
    <rPh sb="0" eb="3">
      <t>チホウサイ</t>
    </rPh>
    <phoneticPr fontId="4"/>
  </si>
  <si>
    <t>公費に組み　　　　　　　　　入れられた　　　　　　　　　寄　付　金</t>
    <rPh sb="0" eb="2">
      <t>コウヒ</t>
    </rPh>
    <rPh sb="3" eb="4">
      <t>ク</t>
    </rPh>
    <rPh sb="14" eb="15">
      <t>ハイ</t>
    </rPh>
    <rPh sb="28" eb="33">
      <t>キフキン</t>
    </rPh>
    <phoneticPr fontId="4"/>
  </si>
  <si>
    <t>消費的支出</t>
    <rPh sb="0" eb="3">
      <t>ショウヒテキ</t>
    </rPh>
    <rPh sb="3" eb="5">
      <t>シシュツ</t>
    </rPh>
    <phoneticPr fontId="4"/>
  </si>
  <si>
    <t>資本的支出</t>
    <rPh sb="0" eb="3">
      <t>シホンテキ</t>
    </rPh>
    <rPh sb="3" eb="5">
      <t>シシュツ</t>
    </rPh>
    <phoneticPr fontId="4"/>
  </si>
  <si>
    <t>債務償還費</t>
    <rPh sb="0" eb="4">
      <t>サイムショウカン</t>
    </rPh>
    <rPh sb="4" eb="5">
      <t>ヒ</t>
    </rPh>
    <phoneticPr fontId="4"/>
  </si>
  <si>
    <t>うち人件費</t>
    <rPh sb="2" eb="5">
      <t>ジンケンヒ</t>
    </rPh>
    <phoneticPr fontId="4"/>
  </si>
  <si>
    <t>うち土地・　　　　建　築　費</t>
    <rPh sb="2" eb="3">
      <t>ツチ</t>
    </rPh>
    <rPh sb="3" eb="4">
      <t>チ</t>
    </rPh>
    <rPh sb="9" eb="14">
      <t>ケンチクヒ</t>
    </rPh>
    <phoneticPr fontId="4"/>
  </si>
  <si>
    <t>計</t>
    <rPh sb="0" eb="1">
      <t>ケイ</t>
    </rPh>
    <phoneticPr fontId="4"/>
  </si>
  <si>
    <t>香川県</t>
    <rPh sb="0" eb="3">
      <t>カガワケン</t>
    </rPh>
    <phoneticPr fontId="4"/>
  </si>
  <si>
    <t>…</t>
  </si>
  <si>
    <t>-</t>
    <phoneticPr fontId="4"/>
  </si>
  <si>
    <t>…</t>
    <phoneticPr fontId="4"/>
  </si>
  <si>
    <t>市町計</t>
    <rPh sb="0" eb="2">
      <t>シチョウ</t>
    </rPh>
    <rPh sb="2" eb="3">
      <t>ケイ</t>
    </rPh>
    <phoneticPr fontId="4"/>
  </si>
  <si>
    <t>県加算額</t>
    <rPh sb="0" eb="1">
      <t>ケン</t>
    </rPh>
    <rPh sb="1" eb="4">
      <t>カサンガク</t>
    </rPh>
    <phoneticPr fontId="4"/>
  </si>
  <si>
    <t>高松市</t>
    <rPh sb="0" eb="3">
      <t>タカマツシ</t>
    </rPh>
    <phoneticPr fontId="4"/>
  </si>
  <si>
    <t>丸亀市</t>
    <rPh sb="0" eb="3">
      <t>マルガメシ</t>
    </rPh>
    <phoneticPr fontId="4"/>
  </si>
  <si>
    <t>坂出市</t>
    <rPh sb="0" eb="3">
      <t>サカイデシ</t>
    </rPh>
    <phoneticPr fontId="4"/>
  </si>
  <si>
    <t>善通寺市</t>
    <rPh sb="0" eb="4">
      <t>ゼンツウジシ</t>
    </rPh>
    <phoneticPr fontId="4"/>
  </si>
  <si>
    <t>観音寺市</t>
    <rPh sb="0" eb="3">
      <t>カンオンジ</t>
    </rPh>
    <rPh sb="3" eb="4">
      <t>シ</t>
    </rPh>
    <phoneticPr fontId="4"/>
  </si>
  <si>
    <t>さぬき市</t>
    <rPh sb="3" eb="4">
      <t>シ</t>
    </rPh>
    <phoneticPr fontId="4"/>
  </si>
  <si>
    <t>東かがわ市</t>
    <rPh sb="0" eb="1">
      <t>ヒガシ</t>
    </rPh>
    <rPh sb="4" eb="5">
      <t>シ</t>
    </rPh>
    <phoneticPr fontId="4"/>
  </si>
  <si>
    <t>三豊市</t>
    <rPh sb="0" eb="2">
      <t>ミトヨ</t>
    </rPh>
    <rPh sb="2" eb="3">
      <t>シ</t>
    </rPh>
    <phoneticPr fontId="4"/>
  </si>
  <si>
    <t>土庄町</t>
    <rPh sb="0" eb="3">
      <t>トノショウチョウ</t>
    </rPh>
    <phoneticPr fontId="4"/>
  </si>
  <si>
    <t>小豆島町</t>
    <rPh sb="0" eb="3">
      <t>ショウドシマ</t>
    </rPh>
    <rPh sb="3" eb="4">
      <t>チョウ</t>
    </rPh>
    <phoneticPr fontId="4"/>
  </si>
  <si>
    <t>三木町</t>
    <rPh sb="0" eb="3">
      <t>ミキチョウ</t>
    </rPh>
    <phoneticPr fontId="4"/>
  </si>
  <si>
    <t>直島町</t>
    <rPh sb="0" eb="3">
      <t>ナオシマチョウ</t>
    </rPh>
    <phoneticPr fontId="4"/>
  </si>
  <si>
    <t>宇多津町</t>
    <rPh sb="0" eb="4">
      <t>ウタヅチョウ</t>
    </rPh>
    <phoneticPr fontId="4"/>
  </si>
  <si>
    <t>綾川町</t>
    <rPh sb="0" eb="1">
      <t>アヤ</t>
    </rPh>
    <rPh sb="1" eb="2">
      <t>カワ</t>
    </rPh>
    <rPh sb="2" eb="3">
      <t>チョウ</t>
    </rPh>
    <phoneticPr fontId="4"/>
  </si>
  <si>
    <t>琴平町</t>
    <rPh sb="0" eb="3">
      <t>コトヒラチョウ</t>
    </rPh>
    <phoneticPr fontId="4"/>
  </si>
  <si>
    <t>多度津町</t>
    <rPh sb="0" eb="4">
      <t>タドツチョウ</t>
    </rPh>
    <phoneticPr fontId="4"/>
  </si>
  <si>
    <t>まんのう町</t>
    <rPh sb="4" eb="5">
      <t>チョウ</t>
    </rPh>
    <phoneticPr fontId="4"/>
  </si>
  <si>
    <t>三豊市観音寺市　　　　　　　　　　学校組合</t>
    <rPh sb="0" eb="2">
      <t>ミトヨ</t>
    </rPh>
    <rPh sb="2" eb="3">
      <t>シ</t>
    </rPh>
    <rPh sb="17" eb="21">
      <t>ガッコウクミアイ</t>
    </rPh>
    <phoneticPr fontId="4"/>
  </si>
  <si>
    <t>小豆地区広域　　　　     行政事務組合</t>
    <rPh sb="0" eb="4">
      <t>ショウズチク</t>
    </rPh>
    <rPh sb="4" eb="6">
      <t>コウイキ</t>
    </rPh>
    <rPh sb="15" eb="17">
      <t>ギョウセイ</t>
    </rPh>
    <rPh sb="17" eb="19">
      <t>ジム</t>
    </rPh>
    <rPh sb="19" eb="21">
      <t>クミアイ</t>
    </rPh>
    <phoneticPr fontId="4"/>
  </si>
  <si>
    <t>市町別社会教育費</t>
    <rPh sb="0" eb="2">
      <t>シチョウ</t>
    </rPh>
    <rPh sb="2" eb="3">
      <t>ベツ</t>
    </rPh>
    <rPh sb="3" eb="7">
      <t>シャカイキョウイク</t>
    </rPh>
    <rPh sb="7" eb="8">
      <t>ヒ</t>
    </rPh>
    <phoneticPr fontId="4"/>
  </si>
  <si>
    <t>（支出分野別）</t>
    <rPh sb="1" eb="3">
      <t>シシュツ</t>
    </rPh>
    <rPh sb="3" eb="5">
      <t>ブンヤ</t>
    </rPh>
    <rPh sb="5" eb="6">
      <t>ベツ</t>
    </rPh>
    <phoneticPr fontId="4"/>
  </si>
  <si>
    <t>人口（人）</t>
    <rPh sb="0" eb="2">
      <t>ジンコウ</t>
    </rPh>
    <rPh sb="3" eb="4">
      <t>ヒト</t>
    </rPh>
    <phoneticPr fontId="4"/>
  </si>
  <si>
    <t>合　計</t>
    <rPh sb="0" eb="1">
      <t>ゴウ</t>
    </rPh>
    <rPh sb="2" eb="3">
      <t>ケイ</t>
    </rPh>
    <phoneticPr fontId="4"/>
  </si>
  <si>
    <t>公民館費</t>
    <rPh sb="0" eb="3">
      <t>コウミンカン</t>
    </rPh>
    <rPh sb="3" eb="4">
      <t>ヒ</t>
    </rPh>
    <phoneticPr fontId="4"/>
  </si>
  <si>
    <t>図書館費</t>
    <rPh sb="0" eb="3">
      <t>トショカン</t>
    </rPh>
    <rPh sb="3" eb="4">
      <t>ヒ</t>
    </rPh>
    <phoneticPr fontId="4"/>
  </si>
  <si>
    <t>博物館費</t>
    <rPh sb="0" eb="3">
      <t>ハクブツカン</t>
    </rPh>
    <rPh sb="3" eb="4">
      <t>ヒ</t>
    </rPh>
    <phoneticPr fontId="4"/>
  </si>
  <si>
    <t>体育施設費</t>
    <rPh sb="0" eb="2">
      <t>タイイク</t>
    </rPh>
    <rPh sb="2" eb="5">
      <t>シセツヒ</t>
    </rPh>
    <phoneticPr fontId="4"/>
  </si>
  <si>
    <t>青少年教育　　　施設費</t>
    <rPh sb="0" eb="3">
      <t>セイショウネン</t>
    </rPh>
    <rPh sb="3" eb="5">
      <t>キョウイク</t>
    </rPh>
    <rPh sb="8" eb="11">
      <t>シセツヒ</t>
    </rPh>
    <phoneticPr fontId="4"/>
  </si>
  <si>
    <t>女性教育　　　施設費</t>
    <rPh sb="0" eb="2">
      <t>ジョセイ</t>
    </rPh>
    <rPh sb="2" eb="4">
      <t>キョウイク</t>
    </rPh>
    <rPh sb="7" eb="10">
      <t>シセツヒ</t>
    </rPh>
    <phoneticPr fontId="4"/>
  </si>
  <si>
    <t>文化会館費</t>
    <rPh sb="0" eb="4">
      <t>ブンカカイカン</t>
    </rPh>
    <rPh sb="4" eb="5">
      <t>ヒ</t>
    </rPh>
    <phoneticPr fontId="4"/>
  </si>
  <si>
    <t>その他の社会</t>
    <rPh sb="2" eb="3">
      <t>タ</t>
    </rPh>
    <rPh sb="4" eb="6">
      <t>シャカイ</t>
    </rPh>
    <phoneticPr fontId="4"/>
  </si>
  <si>
    <t>教育委員会が行った</t>
    <rPh sb="0" eb="5">
      <t>キョウイクイインカイ</t>
    </rPh>
    <rPh sb="6" eb="7">
      <t>オコナ</t>
    </rPh>
    <phoneticPr fontId="4"/>
  </si>
  <si>
    <t>文化財　　　　　　　　　保護費</t>
    <rPh sb="0" eb="3">
      <t>ブンカザイ</t>
    </rPh>
    <rPh sb="12" eb="15">
      <t>ホゴヒ</t>
    </rPh>
    <phoneticPr fontId="4"/>
  </si>
  <si>
    <t>教育施設費</t>
    <rPh sb="0" eb="2">
      <t>キョウイクカツドウ</t>
    </rPh>
    <rPh sb="2" eb="4">
      <t>シセツ</t>
    </rPh>
    <rPh sb="4" eb="5">
      <t>ヒ</t>
    </rPh>
    <phoneticPr fontId="4"/>
  </si>
  <si>
    <t>社会教育活動費</t>
    <rPh sb="0" eb="2">
      <t>シャカイ</t>
    </rPh>
    <rPh sb="2" eb="6">
      <t>キョウイクカツドウ</t>
    </rPh>
    <rPh sb="6" eb="7">
      <t>ヒ</t>
    </rPh>
    <phoneticPr fontId="4"/>
  </si>
  <si>
    <t>宇多津町</t>
    <rPh sb="0" eb="3">
      <t>ウタヅ</t>
    </rPh>
    <rPh sb="3" eb="4">
      <t>チョウ</t>
    </rPh>
    <phoneticPr fontId="4"/>
  </si>
  <si>
    <t>琴平町</t>
    <rPh sb="0" eb="2">
      <t>コトヒラ</t>
    </rPh>
    <rPh sb="2" eb="3">
      <t>チョウ</t>
    </rPh>
    <phoneticPr fontId="4"/>
  </si>
  <si>
    <t>小豆地区広域
行政事務組合</t>
    <rPh sb="0" eb="4">
      <t>ショウズチク</t>
    </rPh>
    <rPh sb="4" eb="6">
      <t>コウイキ</t>
    </rPh>
    <rPh sb="7" eb="9">
      <t>ギョウセイ</t>
    </rPh>
    <rPh sb="9" eb="11">
      <t>ジム</t>
    </rPh>
    <rPh sb="11" eb="13">
      <t>クミアイ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</si>
</sst>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_);[Red]\(&quot;¥&quot;#,##0\)"/>
    <numFmt numFmtId="177" formatCode="#,##0;&quot;△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38" fontId="2" fillId="0" borderId="0" xfId="1" applyFont="1" applyFill="1"/>
    <xf numFmtId="38" fontId="2" fillId="0" borderId="0" xfId="1" applyFont="1" applyFill="1" applyAlignment="1">
      <alignment horizontal="right"/>
    </xf>
    <xf numFmtId="38" fontId="5" fillId="0" borderId="0" xfId="1" applyFont="1" applyFill="1" applyAlignment="1">
      <alignment horizontal="right"/>
    </xf>
    <xf numFmtId="38" fontId="5" fillId="0" borderId="0" xfId="1" applyFont="1" applyFill="1"/>
    <xf numFmtId="38" fontId="6" fillId="0" borderId="5" xfId="1" applyFont="1" applyFill="1" applyBorder="1" applyAlignment="1">
      <alignment vertical="center" justifyLastLine="1"/>
    </xf>
    <xf numFmtId="38" fontId="2" fillId="0" borderId="6" xfId="1" applyFont="1" applyFill="1" applyBorder="1"/>
    <xf numFmtId="38" fontId="2" fillId="0" borderId="8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distributed" vertical="center" justifyLastLine="1"/>
    </xf>
    <xf numFmtId="38" fontId="2" fillId="0" borderId="14" xfId="1" applyFont="1" applyFill="1" applyBorder="1" applyAlignment="1">
      <alignment horizontal="distributed"/>
    </xf>
    <xf numFmtId="38" fontId="10" fillId="0" borderId="0" xfId="1" applyFont="1" applyFill="1" applyAlignment="1">
      <alignment horizontal="right"/>
    </xf>
    <xf numFmtId="38" fontId="10" fillId="0" borderId="0" xfId="1" applyFont="1" applyFill="1"/>
    <xf numFmtId="38" fontId="2" fillId="0" borderId="15" xfId="1" applyFont="1" applyFill="1" applyBorder="1" applyAlignment="1">
      <alignment horizontal="distributed"/>
    </xf>
    <xf numFmtId="38" fontId="10" fillId="0" borderId="0" xfId="1" applyFont="1" applyFill="1" applyAlignment="1" applyProtection="1">
      <alignment horizontal="right"/>
      <protection locked="0"/>
    </xf>
    <xf numFmtId="176" fontId="10" fillId="0" borderId="0" xfId="1" applyNumberFormat="1" applyFont="1" applyFill="1" applyAlignment="1" applyProtection="1">
      <alignment horizontal="right"/>
      <protection locked="0"/>
    </xf>
    <xf numFmtId="38" fontId="2" fillId="0" borderId="15" xfId="1" applyFont="1" applyFill="1" applyBorder="1"/>
    <xf numFmtId="38" fontId="2" fillId="0" borderId="15" xfId="1" applyFont="1" applyFill="1" applyBorder="1" applyAlignment="1">
      <alignment horizontal="distributed" wrapText="1"/>
    </xf>
    <xf numFmtId="177" fontId="10" fillId="0" borderId="0" xfId="1" applyNumberFormat="1" applyFont="1" applyFill="1" applyAlignment="1" applyProtection="1">
      <alignment horizontal="right"/>
      <protection locked="0"/>
    </xf>
    <xf numFmtId="38" fontId="8" fillId="0" borderId="15" xfId="1" applyFont="1" applyFill="1" applyBorder="1" applyAlignment="1">
      <alignment horizontal="distributed" vertical="center"/>
    </xf>
    <xf numFmtId="38" fontId="10" fillId="0" borderId="0" xfId="1" applyFont="1" applyFill="1" applyBorder="1" applyAlignment="1">
      <alignment horizontal="right" vertical="center"/>
    </xf>
    <xf numFmtId="38" fontId="8" fillId="0" borderId="16" xfId="1" applyFont="1" applyFill="1" applyBorder="1" applyAlignment="1">
      <alignment horizontal="distributed" vertical="center" wrapText="1"/>
    </xf>
    <xf numFmtId="38" fontId="10" fillId="0" borderId="17" xfId="1" applyFont="1" applyFill="1" applyBorder="1" applyAlignment="1">
      <alignment horizontal="right" vertical="center"/>
    </xf>
    <xf numFmtId="38" fontId="10" fillId="0" borderId="17" xfId="1" applyFont="1" applyFill="1" applyBorder="1" applyAlignment="1">
      <alignment horizontal="right"/>
    </xf>
    <xf numFmtId="38" fontId="10" fillId="0" borderId="17" xfId="1" applyFont="1" applyFill="1" applyBorder="1" applyAlignment="1" applyProtection="1">
      <alignment horizontal="right"/>
      <protection locked="0"/>
    </xf>
    <xf numFmtId="38" fontId="10" fillId="0" borderId="17" xfId="1" applyFont="1" applyFill="1" applyBorder="1"/>
    <xf numFmtId="38" fontId="2" fillId="0" borderId="0" xfId="1" applyFont="1" applyFill="1" applyAlignment="1">
      <alignment vertical="center"/>
    </xf>
    <xf numFmtId="38" fontId="2" fillId="0" borderId="17" xfId="1" applyFont="1" applyFill="1" applyBorder="1"/>
    <xf numFmtId="38" fontId="11" fillId="0" borderId="0" xfId="1" applyFont="1" applyFill="1" applyAlignment="1">
      <alignment horizontal="right"/>
    </xf>
    <xf numFmtId="38" fontId="2" fillId="0" borderId="4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 shrinkToFit="1"/>
    </xf>
    <xf numFmtId="38" fontId="2" fillId="0" borderId="12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distributed" vertical="center" shrinkToFit="1"/>
    </xf>
    <xf numFmtId="38" fontId="11" fillId="0" borderId="0" xfId="1" applyFont="1" applyFill="1" applyAlignment="1" applyProtection="1">
      <alignment horizontal="right"/>
      <protection locked="0"/>
    </xf>
    <xf numFmtId="38" fontId="11" fillId="0" borderId="0" xfId="1" applyFont="1" applyFill="1"/>
    <xf numFmtId="38" fontId="8" fillId="0" borderId="16" xfId="1" applyFont="1" applyFill="1" applyBorder="1" applyAlignment="1">
      <alignment horizontal="distributed" vertical="center" wrapText="1" shrinkToFit="1"/>
    </xf>
    <xf numFmtId="38" fontId="11" fillId="0" borderId="17" xfId="1" applyFont="1" applyFill="1" applyBorder="1" applyAlignment="1">
      <alignment horizontal="right"/>
    </xf>
    <xf numFmtId="38" fontId="11" fillId="0" borderId="17" xfId="1" applyFont="1" applyFill="1" applyBorder="1" applyAlignment="1" applyProtection="1">
      <alignment horizontal="right"/>
      <protection locked="0"/>
    </xf>
    <xf numFmtId="38" fontId="2" fillId="0" borderId="4" xfId="1" applyFont="1" applyFill="1" applyBorder="1" applyAlignment="1">
      <alignment horizontal="center" vertical="center" wrapText="1" justifyLastLine="1"/>
    </xf>
    <xf numFmtId="38" fontId="2" fillId="0" borderId="12" xfId="1" applyFont="1" applyFill="1" applyBorder="1" applyAlignment="1">
      <alignment horizontal="center" vertical="center" justifyLastLine="1"/>
    </xf>
    <xf numFmtId="38" fontId="2" fillId="0" borderId="2" xfId="1" applyFont="1" applyFill="1" applyBorder="1" applyAlignment="1">
      <alignment horizontal="distributed" vertical="center" justifyLastLine="1"/>
    </xf>
    <xf numFmtId="38" fontId="2" fillId="0" borderId="11" xfId="1" applyFont="1" applyFill="1" applyBorder="1" applyAlignment="1">
      <alignment horizontal="distributed" vertical="center" justifyLastLine="1"/>
    </xf>
    <xf numFmtId="38" fontId="8" fillId="0" borderId="0" xfId="1" applyFont="1" applyFill="1" applyBorder="1" applyAlignment="1">
      <alignment horizontal="center" vertical="center" wrapText="1"/>
    </xf>
    <xf numFmtId="38" fontId="8" fillId="0" borderId="13" xfId="1" applyFont="1" applyFill="1" applyBorder="1" applyAlignment="1">
      <alignment horizontal="center" vertical="center" wrapText="1"/>
    </xf>
    <xf numFmtId="38" fontId="2" fillId="0" borderId="18" xfId="1" applyFont="1" applyFill="1" applyBorder="1" applyAlignment="1">
      <alignment horizontal="distributed" vertical="center" justifyLastLine="1"/>
    </xf>
    <xf numFmtId="38" fontId="2" fillId="0" borderId="19" xfId="1" applyFont="1" applyFill="1" applyBorder="1" applyAlignment="1">
      <alignment horizontal="distributed" vertical="center" justifyLastLine="1"/>
    </xf>
    <xf numFmtId="38" fontId="2" fillId="0" borderId="4" xfId="1" applyFont="1" applyFill="1" applyBorder="1" applyAlignment="1">
      <alignment horizontal="center" vertical="center" justifyLastLine="1"/>
    </xf>
    <xf numFmtId="38" fontId="2" fillId="0" borderId="4" xfId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 wrapText="1"/>
    </xf>
    <xf numFmtId="38" fontId="2" fillId="0" borderId="12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6" fillId="0" borderId="7" xfId="1" applyFont="1" applyFill="1" applyBorder="1" applyAlignment="1">
      <alignment horizontal="center" vertical="center" wrapText="1"/>
    </xf>
    <xf numFmtId="38" fontId="6" fillId="0" borderId="11" xfId="1" applyFont="1" applyFill="1" applyBorder="1" applyAlignment="1">
      <alignment horizontal="center" vertical="center" wrapText="1"/>
    </xf>
    <xf numFmtId="38" fontId="2" fillId="0" borderId="8" xfId="1" applyFont="1" applyFill="1" applyBorder="1" applyAlignment="1">
      <alignment horizontal="distributed" vertical="center" justifyLastLine="1"/>
    </xf>
    <xf numFmtId="38" fontId="7" fillId="0" borderId="8" xfId="1" applyFont="1" applyFill="1" applyBorder="1" applyAlignment="1">
      <alignment horizontal="distributed" vertical="center" justifyLastLine="1"/>
    </xf>
    <xf numFmtId="38" fontId="2" fillId="0" borderId="10" xfId="1" applyFont="1" applyFill="1" applyBorder="1" applyAlignment="1">
      <alignment horizontal="center" vertical="center" shrinkToFit="1"/>
    </xf>
    <xf numFmtId="38" fontId="2" fillId="0" borderId="8" xfId="1" applyFont="1" applyFill="1" applyBorder="1" applyAlignment="1">
      <alignment horizontal="center" vertical="center" shrinkToFit="1"/>
    </xf>
    <xf numFmtId="38" fontId="2" fillId="0" borderId="1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distributed" vertical="center" justifyLastLine="1"/>
    </xf>
    <xf numFmtId="0" fontId="9" fillId="0" borderId="6" xfId="0" applyFont="1" applyFill="1" applyBorder="1" applyAlignment="1">
      <alignment horizontal="distributed" vertical="center" justifyLastLine="1"/>
    </xf>
    <xf numFmtId="38" fontId="2" fillId="0" borderId="2" xfId="1" applyFont="1" applyFill="1" applyBorder="1" applyAlignment="1">
      <alignment horizontal="center" vertical="center" justifyLastLine="1"/>
    </xf>
    <xf numFmtId="38" fontId="2" fillId="0" borderId="7" xfId="1" applyFont="1" applyFill="1" applyBorder="1" applyAlignment="1">
      <alignment horizontal="center" vertical="center" justifyLastLine="1"/>
    </xf>
    <xf numFmtId="38" fontId="2" fillId="0" borderId="11" xfId="1" applyFont="1" applyFill="1" applyBorder="1" applyAlignment="1">
      <alignment horizontal="center" vertical="center" justifyLastLine="1"/>
    </xf>
    <xf numFmtId="38" fontId="2" fillId="0" borderId="1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0" fontId="9" fillId="0" borderId="6" xfId="0" applyFont="1" applyFill="1" applyBorder="1" applyAlignment="1"/>
    <xf numFmtId="38" fontId="2" fillId="0" borderId="3" xfId="1" applyFont="1" applyFill="1" applyBorder="1" applyAlignment="1">
      <alignment horizontal="distributed" vertical="center" justifyLastLine="1"/>
    </xf>
    <xf numFmtId="38" fontId="2" fillId="0" borderId="4" xfId="1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abSelected="1" view="pageBreakPreview" zoomScale="115" zoomScaleNormal="115" zoomScaleSheetLayoutView="115" workbookViewId="0"/>
  </sheetViews>
  <sheetFormatPr defaultColWidth="9" defaultRowHeight="13.5" customHeight="1" x14ac:dyDescent="0.2"/>
  <cols>
    <col min="1" max="1" width="13" style="1" customWidth="1"/>
    <col min="2" max="2" width="8.7265625" style="1" customWidth="1"/>
    <col min="3" max="3" width="11.26953125" style="1" customWidth="1"/>
    <col min="4" max="15" width="11.08984375" style="1" customWidth="1"/>
    <col min="16" max="16" width="8.26953125" style="1" customWidth="1"/>
    <col min="17" max="17" width="1.26953125" style="1" customWidth="1"/>
    <col min="18" max="18" width="10.6328125" style="1" customWidth="1"/>
    <col min="19" max="16384" width="9" style="1"/>
  </cols>
  <sheetData>
    <row r="1" spans="1:19" ht="12" x14ac:dyDescent="0.2">
      <c r="A1" s="1" t="s">
        <v>0</v>
      </c>
      <c r="Q1" s="2" t="s">
        <v>0</v>
      </c>
    </row>
    <row r="2" spans="1:19" ht="21" customHeight="1" x14ac:dyDescent="0.25">
      <c r="I2" s="3" t="s">
        <v>1</v>
      </c>
      <c r="J2" s="4" t="s">
        <v>2</v>
      </c>
    </row>
    <row r="3" spans="1:19" ht="16.5" customHeight="1" thickBot="1" x14ac:dyDescent="0.25">
      <c r="O3" s="2"/>
      <c r="P3" s="2"/>
      <c r="Q3" s="2" t="s">
        <v>3</v>
      </c>
    </row>
    <row r="4" spans="1:19" ht="16.5" customHeight="1" x14ac:dyDescent="0.2">
      <c r="A4" s="57" t="s">
        <v>4</v>
      </c>
      <c r="B4" s="60" t="s">
        <v>5</v>
      </c>
      <c r="C4" s="63" t="s">
        <v>6</v>
      </c>
      <c r="D4" s="66" t="s">
        <v>7</v>
      </c>
      <c r="E4" s="66"/>
      <c r="F4" s="66"/>
      <c r="G4" s="66"/>
      <c r="H4" s="66"/>
      <c r="I4" s="66"/>
      <c r="J4" s="67" t="s">
        <v>8</v>
      </c>
      <c r="K4" s="66" t="s">
        <v>9</v>
      </c>
      <c r="L4" s="66"/>
      <c r="M4" s="66"/>
      <c r="N4" s="66"/>
      <c r="O4" s="66"/>
      <c r="P4" s="50" t="s">
        <v>10</v>
      </c>
      <c r="Q4" s="5"/>
    </row>
    <row r="5" spans="1:19" ht="9" customHeight="1" x14ac:dyDescent="0.2">
      <c r="A5" s="58"/>
      <c r="B5" s="61"/>
      <c r="C5" s="64"/>
      <c r="D5" s="53" t="s">
        <v>11</v>
      </c>
      <c r="E5" s="53" t="s">
        <v>12</v>
      </c>
      <c r="F5" s="53" t="s">
        <v>13</v>
      </c>
      <c r="G5" s="53" t="s">
        <v>14</v>
      </c>
      <c r="H5" s="53" t="s">
        <v>15</v>
      </c>
      <c r="I5" s="54" t="s">
        <v>16</v>
      </c>
      <c r="J5" s="68"/>
      <c r="K5" s="55" t="s">
        <v>17</v>
      </c>
      <c r="L5" s="6"/>
      <c r="M5" s="55" t="s">
        <v>18</v>
      </c>
      <c r="N5" s="6"/>
      <c r="O5" s="56" t="s">
        <v>19</v>
      </c>
      <c r="P5" s="51"/>
      <c r="Q5" s="41"/>
    </row>
    <row r="6" spans="1:19" ht="21" customHeight="1" x14ac:dyDescent="0.2">
      <c r="A6" s="59"/>
      <c r="B6" s="62"/>
      <c r="C6" s="65"/>
      <c r="D6" s="53"/>
      <c r="E6" s="53"/>
      <c r="F6" s="53"/>
      <c r="G6" s="53"/>
      <c r="H6" s="53"/>
      <c r="I6" s="54"/>
      <c r="J6" s="69"/>
      <c r="K6" s="56"/>
      <c r="L6" s="7" t="s">
        <v>20</v>
      </c>
      <c r="M6" s="56"/>
      <c r="N6" s="8" t="s">
        <v>21</v>
      </c>
      <c r="O6" s="56"/>
      <c r="P6" s="52"/>
      <c r="Q6" s="42"/>
    </row>
    <row r="7" spans="1:19" ht="14.25" customHeight="1" x14ac:dyDescent="0.2">
      <c r="A7" s="9" t="s">
        <v>22</v>
      </c>
      <c r="B7" s="10">
        <f>IF(SUM(B9:B11)=0,"-",SUM(B9:B11))</f>
        <v>973922</v>
      </c>
      <c r="C7" s="10">
        <f t="shared" ref="C7:O7" si="0">IF(SUM(C9:C11)=0,"-",SUM(C9:C11))</f>
        <v>14039349</v>
      </c>
      <c r="D7" s="10">
        <f t="shared" si="0"/>
        <v>14039349</v>
      </c>
      <c r="E7" s="10">
        <f t="shared" si="0"/>
        <v>492783</v>
      </c>
      <c r="F7" s="10">
        <f t="shared" si="0"/>
        <v>2035647</v>
      </c>
      <c r="G7" s="10">
        <f t="shared" si="0"/>
        <v>9575443</v>
      </c>
      <c r="H7" s="10">
        <f t="shared" si="0"/>
        <v>1923283</v>
      </c>
      <c r="I7" s="10">
        <f t="shared" si="0"/>
        <v>12193</v>
      </c>
      <c r="J7" s="10" t="str">
        <f t="shared" si="0"/>
        <v>-</v>
      </c>
      <c r="K7" s="10">
        <f t="shared" si="0"/>
        <v>8193744</v>
      </c>
      <c r="L7" s="10">
        <f t="shared" si="0"/>
        <v>2302173</v>
      </c>
      <c r="M7" s="10">
        <f t="shared" si="0"/>
        <v>3358847</v>
      </c>
      <c r="N7" s="10">
        <f t="shared" si="0"/>
        <v>2531706</v>
      </c>
      <c r="O7" s="10">
        <f t="shared" si="0"/>
        <v>2486758</v>
      </c>
      <c r="P7" s="10">
        <f>IF(C7/B7=0,"-",C7/B7*1000)</f>
        <v>14415.270422066655</v>
      </c>
      <c r="Q7" s="11"/>
    </row>
    <row r="8" spans="1:19" ht="9" customHeight="1" x14ac:dyDescent="0.2">
      <c r="A8" s="1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1"/>
    </row>
    <row r="9" spans="1:19" ht="12.75" customHeight="1" x14ac:dyDescent="0.2">
      <c r="A9" s="12" t="s">
        <v>23</v>
      </c>
      <c r="B9" s="10" t="s">
        <v>24</v>
      </c>
      <c r="C9" s="10">
        <f>IF(SUM(D9,J9)=0,"-",SUM(D9,J9))</f>
        <v>2317702</v>
      </c>
      <c r="D9" s="10">
        <f>IF(SUM(E9:I9)=0,"-",SUM(E9:I9))</f>
        <v>2317702</v>
      </c>
      <c r="E9" s="13">
        <v>11727</v>
      </c>
      <c r="F9" s="13">
        <v>1896701</v>
      </c>
      <c r="G9" s="13" t="s">
        <v>25</v>
      </c>
      <c r="H9" s="13">
        <v>409000</v>
      </c>
      <c r="I9" s="13">
        <v>274</v>
      </c>
      <c r="J9" s="13" t="s">
        <v>25</v>
      </c>
      <c r="K9" s="13">
        <v>1197714</v>
      </c>
      <c r="L9" s="13">
        <v>382824</v>
      </c>
      <c r="M9" s="13">
        <v>525551</v>
      </c>
      <c r="N9" s="13">
        <v>516233</v>
      </c>
      <c r="O9" s="13">
        <v>594437</v>
      </c>
      <c r="P9" s="10" t="s">
        <v>26</v>
      </c>
      <c r="Q9" s="11"/>
    </row>
    <row r="10" spans="1:19" ht="9" customHeight="1" x14ac:dyDescent="0.2">
      <c r="A10" s="12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1"/>
    </row>
    <row r="11" spans="1:19" ht="12.75" customHeight="1" x14ac:dyDescent="0.2">
      <c r="A11" s="12" t="s">
        <v>27</v>
      </c>
      <c r="B11" s="10">
        <f>IF(SUM(B15:B36)=0,"-",SUM(B15:B36))</f>
        <v>973922</v>
      </c>
      <c r="C11" s="10">
        <f>IF(SUM(C13:C36)=0,"-",SUM(C13:C36))</f>
        <v>11721647</v>
      </c>
      <c r="D11" s="10">
        <f t="shared" ref="D11:O11" si="1">IF(SUM(D13:D36)=0,"-",SUM(D13:D36))</f>
        <v>11721647</v>
      </c>
      <c r="E11" s="10">
        <f t="shared" si="1"/>
        <v>481056</v>
      </c>
      <c r="F11" s="10">
        <f t="shared" si="1"/>
        <v>138946</v>
      </c>
      <c r="G11" s="10">
        <f t="shared" si="1"/>
        <v>9575443</v>
      </c>
      <c r="H11" s="10">
        <f t="shared" si="1"/>
        <v>1514283</v>
      </c>
      <c r="I11" s="10">
        <f t="shared" si="1"/>
        <v>11919</v>
      </c>
      <c r="J11" s="10" t="str">
        <f t="shared" si="1"/>
        <v>-</v>
      </c>
      <c r="K11" s="10">
        <f t="shared" si="1"/>
        <v>6996030</v>
      </c>
      <c r="L11" s="10">
        <f t="shared" si="1"/>
        <v>1919349</v>
      </c>
      <c r="M11" s="10">
        <f t="shared" si="1"/>
        <v>2833296</v>
      </c>
      <c r="N11" s="10">
        <f t="shared" si="1"/>
        <v>2015473</v>
      </c>
      <c r="O11" s="10">
        <f t="shared" si="1"/>
        <v>1892321</v>
      </c>
      <c r="P11" s="10">
        <f>IF(C11/B11=0,"-",C11/B11*1000)</f>
        <v>12035.509003801126</v>
      </c>
      <c r="Q11" s="11"/>
    </row>
    <row r="12" spans="1:19" ht="7.5" customHeight="1" x14ac:dyDescent="0.2">
      <c r="A12" s="12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/>
      <c r="S12" s="13"/>
    </row>
    <row r="13" spans="1:19" ht="12.75" customHeight="1" x14ac:dyDescent="0.2">
      <c r="A13" s="12" t="s">
        <v>28</v>
      </c>
      <c r="B13" s="10" t="s">
        <v>24</v>
      </c>
      <c r="C13" s="10" t="str">
        <f>IF(SUM(D13,J13)=0,"-",SUM(D13,J13))</f>
        <v>-</v>
      </c>
      <c r="D13" s="10" t="str">
        <f>IF(SUM(E13:I13)=0,"-",SUM(E13:I13))</f>
        <v>-</v>
      </c>
      <c r="E13" s="14" t="s">
        <v>25</v>
      </c>
      <c r="F13" s="14" t="s">
        <v>25</v>
      </c>
      <c r="G13" s="14" t="s">
        <v>25</v>
      </c>
      <c r="H13" s="14" t="s">
        <v>25</v>
      </c>
      <c r="I13" s="14" t="s">
        <v>25</v>
      </c>
      <c r="J13" s="14" t="s">
        <v>25</v>
      </c>
      <c r="K13" s="14" t="s">
        <v>25</v>
      </c>
      <c r="L13" s="14" t="s">
        <v>25</v>
      </c>
      <c r="M13" s="14" t="s">
        <v>25</v>
      </c>
      <c r="N13" s="14" t="s">
        <v>25</v>
      </c>
      <c r="O13" s="14" t="s">
        <v>25</v>
      </c>
      <c r="P13" s="10" t="s">
        <v>26</v>
      </c>
      <c r="Q13" s="11"/>
    </row>
    <row r="14" spans="1:19" ht="7.5" customHeight="1" x14ac:dyDescent="0.2">
      <c r="A14" s="15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</row>
    <row r="15" spans="1:19" ht="12.75" customHeight="1" x14ac:dyDescent="0.2">
      <c r="A15" s="16" t="s">
        <v>29</v>
      </c>
      <c r="B15" s="17">
        <v>426260</v>
      </c>
      <c r="C15" s="10">
        <f>IF(SUM(D15,J15)=0,"-",SUM(D15,J15))</f>
        <v>2877945</v>
      </c>
      <c r="D15" s="10">
        <f>IF(SUM(E15:I15)=0,"-",SUM(E15:I15))</f>
        <v>2877945</v>
      </c>
      <c r="E15" s="13">
        <v>9665</v>
      </c>
      <c r="F15" s="13">
        <v>560</v>
      </c>
      <c r="G15" s="13">
        <v>2847520</v>
      </c>
      <c r="H15" s="13">
        <v>20200</v>
      </c>
      <c r="I15" s="13" t="s">
        <v>25</v>
      </c>
      <c r="J15" s="13" t="s">
        <v>25</v>
      </c>
      <c r="K15" s="13">
        <v>1958263</v>
      </c>
      <c r="L15" s="13">
        <v>699407</v>
      </c>
      <c r="M15" s="13">
        <v>90652</v>
      </c>
      <c r="N15" s="13">
        <v>29991</v>
      </c>
      <c r="O15" s="13">
        <v>829030</v>
      </c>
      <c r="P15" s="10">
        <f>IF(C15/B15=0,"-",C15/B15*1000)</f>
        <v>6751.6187303523666</v>
      </c>
      <c r="Q15" s="11"/>
    </row>
    <row r="16" spans="1:19" ht="12.75" customHeight="1" x14ac:dyDescent="0.2">
      <c r="A16" s="16" t="s">
        <v>30</v>
      </c>
      <c r="B16" s="17">
        <v>112622</v>
      </c>
      <c r="C16" s="10">
        <f>IF(SUM(D16,J16)=0,"-",SUM(D16,J16))</f>
        <v>1339457</v>
      </c>
      <c r="D16" s="10">
        <f>IF(SUM(E16:I16)=0,"-",SUM(E16:I16))</f>
        <v>1339457</v>
      </c>
      <c r="E16" s="13">
        <v>205636</v>
      </c>
      <c r="F16" s="13">
        <v>46063</v>
      </c>
      <c r="G16" s="13">
        <v>839046</v>
      </c>
      <c r="H16" s="13">
        <v>245200</v>
      </c>
      <c r="I16" s="13">
        <v>3512</v>
      </c>
      <c r="J16" s="13" t="s">
        <v>25</v>
      </c>
      <c r="K16" s="13">
        <v>706256</v>
      </c>
      <c r="L16" s="13">
        <v>114872</v>
      </c>
      <c r="M16" s="13">
        <v>517195</v>
      </c>
      <c r="N16" s="13">
        <v>481190</v>
      </c>
      <c r="O16" s="13">
        <v>116006</v>
      </c>
      <c r="P16" s="10">
        <f>IF(C16/B16=0,"-",C16/B16*1000)</f>
        <v>11893.386727282414</v>
      </c>
      <c r="Q16" s="11"/>
    </row>
    <row r="17" spans="1:17" ht="12.75" customHeight="1" x14ac:dyDescent="0.2">
      <c r="A17" s="16" t="s">
        <v>31</v>
      </c>
      <c r="B17" s="17">
        <v>52142</v>
      </c>
      <c r="C17" s="10">
        <f>IF(SUM(D17,J17)=0,"-",SUM(D17,J17))</f>
        <v>577238</v>
      </c>
      <c r="D17" s="10">
        <f>IF(SUM(E17:I17)=0,"-",SUM(E17:I17))</f>
        <v>577238</v>
      </c>
      <c r="E17" s="13">
        <v>3800</v>
      </c>
      <c r="F17" s="13">
        <v>51</v>
      </c>
      <c r="G17" s="13">
        <v>538837</v>
      </c>
      <c r="H17" s="13">
        <v>33700</v>
      </c>
      <c r="I17" s="13">
        <v>850</v>
      </c>
      <c r="J17" s="13" t="s">
        <v>25</v>
      </c>
      <c r="K17" s="13">
        <v>475043</v>
      </c>
      <c r="L17" s="13">
        <v>201282</v>
      </c>
      <c r="M17" s="13">
        <v>91806</v>
      </c>
      <c r="N17" s="13">
        <v>71460</v>
      </c>
      <c r="O17" s="13">
        <v>10389</v>
      </c>
      <c r="P17" s="10">
        <f>IF(C17/B17=0,"-",C17/B17*1000)</f>
        <v>11070.499789037627</v>
      </c>
      <c r="Q17" s="11"/>
    </row>
    <row r="18" spans="1:17" ht="12.75" customHeight="1" x14ac:dyDescent="0.2">
      <c r="A18" s="16" t="s">
        <v>32</v>
      </c>
      <c r="B18" s="17">
        <v>31495</v>
      </c>
      <c r="C18" s="10">
        <f>IF(SUM(D18,J18)=0,"-",SUM(D18,J18))</f>
        <v>543805</v>
      </c>
      <c r="D18" s="10">
        <f>IF(SUM(E18:I18)=0,"-",SUM(E18:I18))</f>
        <v>543805</v>
      </c>
      <c r="E18" s="13">
        <v>141545</v>
      </c>
      <c r="F18" s="13">
        <v>9197</v>
      </c>
      <c r="G18" s="13">
        <v>377063</v>
      </c>
      <c r="H18" s="13">
        <v>16000</v>
      </c>
      <c r="I18" s="13" t="s">
        <v>25</v>
      </c>
      <c r="J18" s="13" t="s">
        <v>25</v>
      </c>
      <c r="K18" s="13">
        <v>318648</v>
      </c>
      <c r="L18" s="13">
        <v>74214</v>
      </c>
      <c r="M18" s="13">
        <v>177640</v>
      </c>
      <c r="N18" s="13">
        <v>150858</v>
      </c>
      <c r="O18" s="13">
        <v>47517</v>
      </c>
      <c r="P18" s="10">
        <f>IF(C18/B18=0,"-",C18/B18*1000)</f>
        <v>17266.391490712813</v>
      </c>
      <c r="Q18" s="11"/>
    </row>
    <row r="19" spans="1:17" ht="12.75" customHeight="1" x14ac:dyDescent="0.2">
      <c r="A19" s="16" t="s">
        <v>33</v>
      </c>
      <c r="B19" s="17">
        <v>59248</v>
      </c>
      <c r="C19" s="10">
        <f>IF(SUM(D19,J19)=0,"-",SUM(D19,J19))</f>
        <v>1635439</v>
      </c>
      <c r="D19" s="10">
        <f>IF(SUM(E19:I19)=0,"-",SUM(E19:I19))</f>
        <v>1635439</v>
      </c>
      <c r="E19" s="13">
        <v>29315</v>
      </c>
      <c r="F19" s="13">
        <v>17031</v>
      </c>
      <c r="G19" s="13">
        <v>1322293</v>
      </c>
      <c r="H19" s="13">
        <v>266800</v>
      </c>
      <c r="I19" s="13" t="s">
        <v>25</v>
      </c>
      <c r="J19" s="13" t="s">
        <v>25</v>
      </c>
      <c r="K19" s="13">
        <v>731047</v>
      </c>
      <c r="L19" s="13">
        <v>199441</v>
      </c>
      <c r="M19" s="13">
        <v>346709</v>
      </c>
      <c r="N19" s="13" t="s">
        <v>25</v>
      </c>
      <c r="O19" s="13">
        <v>557683</v>
      </c>
      <c r="P19" s="10">
        <f>IF(C19/B19=0,"-",C19/B19*1000)</f>
        <v>27603.277747772077</v>
      </c>
      <c r="Q19" s="11"/>
    </row>
    <row r="20" spans="1:17" ht="7.5" customHeight="1" x14ac:dyDescent="0.2">
      <c r="A20" s="16"/>
      <c r="B20" s="13"/>
      <c r="C20" s="10"/>
      <c r="D20" s="10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0"/>
      <c r="Q20" s="11"/>
    </row>
    <row r="21" spans="1:17" ht="12.75" customHeight="1" x14ac:dyDescent="0.2">
      <c r="A21" s="16" t="s">
        <v>34</v>
      </c>
      <c r="B21" s="17">
        <v>47310</v>
      </c>
      <c r="C21" s="10">
        <f>IF(SUM(D21,J21)=0,"-",SUM(D21,J21))</f>
        <v>429823</v>
      </c>
      <c r="D21" s="10">
        <f>IF(SUM(E21:I21)=0,"-",SUM(E21:I21))</f>
        <v>429823</v>
      </c>
      <c r="E21" s="13">
        <v>2929</v>
      </c>
      <c r="F21" s="13">
        <v>1973</v>
      </c>
      <c r="G21" s="13">
        <v>423921</v>
      </c>
      <c r="H21" s="13" t="s">
        <v>25</v>
      </c>
      <c r="I21" s="13">
        <v>1000</v>
      </c>
      <c r="J21" s="13" t="s">
        <v>25</v>
      </c>
      <c r="K21" s="13">
        <v>301935</v>
      </c>
      <c r="L21" s="13">
        <v>113825</v>
      </c>
      <c r="M21" s="13">
        <v>37003</v>
      </c>
      <c r="N21" s="13">
        <v>23703</v>
      </c>
      <c r="O21" s="13">
        <v>90885</v>
      </c>
      <c r="P21" s="10">
        <f>IF(C21/B21=0,"-",C21/B21*1000)</f>
        <v>9085.2462481504972</v>
      </c>
      <c r="Q21" s="11"/>
    </row>
    <row r="22" spans="1:17" ht="12.75" customHeight="1" x14ac:dyDescent="0.2">
      <c r="A22" s="16" t="s">
        <v>35</v>
      </c>
      <c r="B22" s="17">
        <v>29628</v>
      </c>
      <c r="C22" s="10">
        <f>IF(SUM(D22,J22)=0,"-",SUM(D22,J22))</f>
        <v>591487</v>
      </c>
      <c r="D22" s="10">
        <f>IF(SUM(E22:I22)=0,"-",SUM(E22:I22))</f>
        <v>591487</v>
      </c>
      <c r="E22" s="13">
        <v>22925</v>
      </c>
      <c r="F22" s="13">
        <v>15511</v>
      </c>
      <c r="G22" s="13">
        <v>502034</v>
      </c>
      <c r="H22" s="13">
        <v>44500</v>
      </c>
      <c r="I22" s="13">
        <v>6517</v>
      </c>
      <c r="J22" s="13" t="s">
        <v>25</v>
      </c>
      <c r="K22" s="13">
        <v>375154</v>
      </c>
      <c r="L22" s="13">
        <v>61999</v>
      </c>
      <c r="M22" s="13">
        <v>110309</v>
      </c>
      <c r="N22" s="13">
        <v>63183</v>
      </c>
      <c r="O22" s="13">
        <v>106024</v>
      </c>
      <c r="P22" s="10">
        <f>IF(C22/B22=0,"-",C22/B22*1000)</f>
        <v>19963.784258134197</v>
      </c>
      <c r="Q22" s="11"/>
    </row>
    <row r="23" spans="1:17" ht="12.75" customHeight="1" x14ac:dyDescent="0.2">
      <c r="A23" s="16" t="s">
        <v>36</v>
      </c>
      <c r="B23" s="17">
        <v>64293</v>
      </c>
      <c r="C23" s="10">
        <f>IF(SUM(D23,J23)=0,"-",SUM(D23,J23))</f>
        <v>1119779</v>
      </c>
      <c r="D23" s="10">
        <f>IF(SUM(E23:I23)=0,"-",SUM(E23:I23))</f>
        <v>1119779</v>
      </c>
      <c r="E23" s="13">
        <v>1043</v>
      </c>
      <c r="F23" s="13">
        <v>94</v>
      </c>
      <c r="G23" s="13">
        <v>923042</v>
      </c>
      <c r="H23" s="13">
        <v>195600</v>
      </c>
      <c r="I23" s="13" t="s">
        <v>25</v>
      </c>
      <c r="J23" s="13" t="s">
        <v>25</v>
      </c>
      <c r="K23" s="13">
        <v>711586</v>
      </c>
      <c r="L23" s="13">
        <v>112464</v>
      </c>
      <c r="M23" s="13">
        <v>361467</v>
      </c>
      <c r="N23" s="13">
        <v>333829</v>
      </c>
      <c r="O23" s="13">
        <v>46726</v>
      </c>
      <c r="P23" s="10">
        <f>IF(C23/B23=0,"-",C23/B23*1000)</f>
        <v>17416.810539249997</v>
      </c>
      <c r="Q23" s="11"/>
    </row>
    <row r="24" spans="1:17" ht="12.75" customHeight="1" x14ac:dyDescent="0.2">
      <c r="A24" s="16" t="s">
        <v>37</v>
      </c>
      <c r="B24" s="17">
        <v>13514</v>
      </c>
      <c r="C24" s="10">
        <f>IF(SUM(D24,J24)=0,"-",SUM(D24,J24))</f>
        <v>265373</v>
      </c>
      <c r="D24" s="10">
        <f>IF(SUM(E24:I24)=0,"-",SUM(E24:I24))</f>
        <v>265373</v>
      </c>
      <c r="E24" s="13">
        <v>9073</v>
      </c>
      <c r="F24" s="13">
        <v>8218</v>
      </c>
      <c r="G24" s="13">
        <v>248042</v>
      </c>
      <c r="H24" s="13" t="s">
        <v>25</v>
      </c>
      <c r="I24" s="13">
        <v>40</v>
      </c>
      <c r="J24" s="13" t="s">
        <v>25</v>
      </c>
      <c r="K24" s="13">
        <v>222527</v>
      </c>
      <c r="L24" s="13">
        <v>83771</v>
      </c>
      <c r="M24" s="13">
        <v>2839</v>
      </c>
      <c r="N24" s="13" t="s">
        <v>25</v>
      </c>
      <c r="O24" s="13">
        <v>40007</v>
      </c>
      <c r="P24" s="10">
        <f>IF(C24/B24=0,"-",C24/B24*1000)</f>
        <v>19636.895071777417</v>
      </c>
      <c r="Q24" s="11"/>
    </row>
    <row r="25" spans="1:17" ht="12.75" customHeight="1" x14ac:dyDescent="0.2">
      <c r="A25" s="16" t="s">
        <v>38</v>
      </c>
      <c r="B25" s="17">
        <v>14219</v>
      </c>
      <c r="C25" s="10">
        <f>IF(SUM(D25,J25)=0,"-",SUM(D25,J25))</f>
        <v>273760</v>
      </c>
      <c r="D25" s="10">
        <f>IF(SUM(E25:I25)=0,"-",SUM(E25:I25))</f>
        <v>273760</v>
      </c>
      <c r="E25" s="13">
        <v>9887</v>
      </c>
      <c r="F25" s="13">
        <v>8715</v>
      </c>
      <c r="G25" s="13">
        <v>206858</v>
      </c>
      <c r="H25" s="13">
        <v>48300</v>
      </c>
      <c r="I25" s="13" t="s">
        <v>25</v>
      </c>
      <c r="J25" s="13" t="s">
        <v>25</v>
      </c>
      <c r="K25" s="13">
        <v>150977</v>
      </c>
      <c r="L25" s="13">
        <v>63085</v>
      </c>
      <c r="M25" s="13">
        <v>93158</v>
      </c>
      <c r="N25" s="13">
        <v>20499</v>
      </c>
      <c r="O25" s="13">
        <v>29625</v>
      </c>
      <c r="P25" s="10">
        <f>IF(C25/B25=0,"-",C25/B25*1000)</f>
        <v>19253.112033195019</v>
      </c>
      <c r="Q25" s="11"/>
    </row>
    <row r="26" spans="1:17" ht="7.5" customHeight="1" x14ac:dyDescent="0.2">
      <c r="A26" s="16"/>
      <c r="B26" s="13"/>
      <c r="C26" s="10"/>
      <c r="D26" s="10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0"/>
      <c r="Q26" s="11"/>
    </row>
    <row r="27" spans="1:17" ht="12.75" customHeight="1" x14ac:dyDescent="0.2">
      <c r="A27" s="16" t="s">
        <v>39</v>
      </c>
      <c r="B27" s="17">
        <v>27715</v>
      </c>
      <c r="C27" s="10">
        <f>IF(SUM(D27,J27)=0,"-",SUM(D27,J27))</f>
        <v>253476</v>
      </c>
      <c r="D27" s="10">
        <f>IF(SUM(E27:I27)=0,"-",SUM(E27:I27))</f>
        <v>253476</v>
      </c>
      <c r="E27" s="13">
        <v>440</v>
      </c>
      <c r="F27" s="13">
        <v>477</v>
      </c>
      <c r="G27" s="13">
        <v>238459</v>
      </c>
      <c r="H27" s="13">
        <v>14100</v>
      </c>
      <c r="I27" s="13" t="s">
        <v>25</v>
      </c>
      <c r="J27" s="13" t="s">
        <v>25</v>
      </c>
      <c r="K27" s="13">
        <v>225004</v>
      </c>
      <c r="L27" s="13">
        <v>62270</v>
      </c>
      <c r="M27" s="13">
        <v>24755</v>
      </c>
      <c r="N27" s="13">
        <v>24170</v>
      </c>
      <c r="O27" s="13">
        <v>3717</v>
      </c>
      <c r="P27" s="10">
        <f>IF(C27/B27=0,"-",C27/B27*1000)</f>
        <v>9145.8055204762768</v>
      </c>
      <c r="Q27" s="11"/>
    </row>
    <row r="28" spans="1:17" ht="12.75" customHeight="1" x14ac:dyDescent="0.2">
      <c r="A28" s="16" t="s">
        <v>40</v>
      </c>
      <c r="B28" s="17">
        <v>3041</v>
      </c>
      <c r="C28" s="10">
        <f>IF(SUM(D28,J28)=0,"-",SUM(D28,J28))</f>
        <v>17751</v>
      </c>
      <c r="D28" s="10">
        <f>IF(SUM(E28:I28)=0,"-",SUM(E28:I28))</f>
        <v>17751</v>
      </c>
      <c r="E28" s="13">
        <v>339</v>
      </c>
      <c r="F28" s="13">
        <v>253</v>
      </c>
      <c r="G28" s="13">
        <v>17159</v>
      </c>
      <c r="H28" s="13" t="s">
        <v>25</v>
      </c>
      <c r="I28" s="13" t="s">
        <v>25</v>
      </c>
      <c r="J28" s="13" t="s">
        <v>25</v>
      </c>
      <c r="K28" s="13">
        <v>17475</v>
      </c>
      <c r="L28" s="13">
        <v>40</v>
      </c>
      <c r="M28" s="13">
        <v>276</v>
      </c>
      <c r="N28" s="13" t="s">
        <v>25</v>
      </c>
      <c r="O28" s="13" t="s">
        <v>25</v>
      </c>
      <c r="P28" s="10">
        <f>IF(C28/B28=0,"-",C28/B28*1000)</f>
        <v>5837.2245971719831</v>
      </c>
      <c r="Q28" s="11"/>
    </row>
    <row r="29" spans="1:17" ht="12.75" customHeight="1" x14ac:dyDescent="0.2">
      <c r="A29" s="16" t="s">
        <v>41</v>
      </c>
      <c r="B29" s="17">
        <v>18510</v>
      </c>
      <c r="C29" s="10">
        <f>IF(SUM(D29,J29)=0,"-",SUM(D29,J29))</f>
        <v>157892</v>
      </c>
      <c r="D29" s="10">
        <f>IF(SUM(E29:I29)=0,"-",SUM(E29:I29))</f>
        <v>157892</v>
      </c>
      <c r="E29" s="13">
        <v>21874</v>
      </c>
      <c r="F29" s="13">
        <v>9012</v>
      </c>
      <c r="G29" s="13">
        <v>112723</v>
      </c>
      <c r="H29" s="13">
        <v>14283</v>
      </c>
      <c r="I29" s="13" t="s">
        <v>25</v>
      </c>
      <c r="J29" s="13" t="s">
        <v>25</v>
      </c>
      <c r="K29" s="13">
        <v>72075</v>
      </c>
      <c r="L29" s="13">
        <v>49</v>
      </c>
      <c r="M29" s="13">
        <v>82367</v>
      </c>
      <c r="N29" s="13" t="s">
        <v>25</v>
      </c>
      <c r="O29" s="13">
        <v>3450</v>
      </c>
      <c r="P29" s="10">
        <f>IF(C29/B29=0,"-",C29/B29*1000)</f>
        <v>8530.0918422474333</v>
      </c>
      <c r="Q29" s="11"/>
    </row>
    <row r="30" spans="1:17" ht="12.75" customHeight="1" x14ac:dyDescent="0.2">
      <c r="A30" s="16" t="s">
        <v>42</v>
      </c>
      <c r="B30" s="17">
        <v>23812</v>
      </c>
      <c r="C30" s="10">
        <f>IF(SUM(D30,J30)=0,"-",SUM(D30,J30))</f>
        <v>601520</v>
      </c>
      <c r="D30" s="10">
        <f>IF(SUM(E30:I30)=0,"-",SUM(E30:I30))</f>
        <v>601520</v>
      </c>
      <c r="E30" s="13">
        <v>20</v>
      </c>
      <c r="F30" s="13">
        <v>6243</v>
      </c>
      <c r="G30" s="13">
        <v>405257</v>
      </c>
      <c r="H30" s="13">
        <v>190000</v>
      </c>
      <c r="I30" s="13" t="s">
        <v>25</v>
      </c>
      <c r="J30" s="13" t="s">
        <v>25</v>
      </c>
      <c r="K30" s="13">
        <v>229044</v>
      </c>
      <c r="L30" s="13">
        <v>59496</v>
      </c>
      <c r="M30" s="13">
        <v>362456</v>
      </c>
      <c r="N30" s="13">
        <v>362456</v>
      </c>
      <c r="O30" s="13">
        <v>10020</v>
      </c>
      <c r="P30" s="10">
        <f>IF(C30/B30=0,"-",C30/B30*1000)</f>
        <v>25261.21283386528</v>
      </c>
      <c r="Q30" s="11"/>
    </row>
    <row r="31" spans="1:17" ht="12.75" customHeight="1" x14ac:dyDescent="0.2">
      <c r="A31" s="16" t="s">
        <v>43</v>
      </c>
      <c r="B31" s="17">
        <v>8814</v>
      </c>
      <c r="C31" s="10">
        <f>IF(SUM(D31,J31)=0,"-",SUM(D31,J31))</f>
        <v>144166</v>
      </c>
      <c r="D31" s="10">
        <f>IF(SUM(E31:I31)=0,"-",SUM(E31:I31))</f>
        <v>144166</v>
      </c>
      <c r="E31" s="13">
        <v>2945</v>
      </c>
      <c r="F31" s="13">
        <v>2981</v>
      </c>
      <c r="G31" s="13">
        <v>138240</v>
      </c>
      <c r="H31" s="13" t="s">
        <v>25</v>
      </c>
      <c r="I31" s="13" t="s">
        <v>25</v>
      </c>
      <c r="J31" s="13" t="s">
        <v>25</v>
      </c>
      <c r="K31" s="13">
        <v>105883</v>
      </c>
      <c r="L31" s="13">
        <v>12753</v>
      </c>
      <c r="M31" s="13">
        <v>38283</v>
      </c>
      <c r="N31" s="13">
        <v>37800</v>
      </c>
      <c r="O31" s="13" t="s">
        <v>25</v>
      </c>
      <c r="P31" s="10">
        <f>IF(C31/B31=0,"-",C31/B31*1000)</f>
        <v>16356.478329929658</v>
      </c>
      <c r="Q31" s="11"/>
    </row>
    <row r="32" spans="1:17" ht="7.5" customHeight="1" x14ac:dyDescent="0.2">
      <c r="A32" s="16"/>
      <c r="B32" s="13"/>
      <c r="C32" s="10"/>
      <c r="D32" s="10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0"/>
      <c r="Q32" s="11"/>
    </row>
    <row r="33" spans="1:18" ht="12.75" customHeight="1" x14ac:dyDescent="0.2">
      <c r="A33" s="16" t="s">
        <v>44</v>
      </c>
      <c r="B33" s="17">
        <v>23056</v>
      </c>
      <c r="C33" s="10">
        <f>IF(SUM(D33,J33)=0,"-",SUM(D33,J33))</f>
        <v>249228</v>
      </c>
      <c r="D33" s="10">
        <f>IF(SUM(E33:I33)=0,"-",SUM(E33:I33))</f>
        <v>249228</v>
      </c>
      <c r="E33" s="13" t="s">
        <v>25</v>
      </c>
      <c r="F33" s="13">
        <v>36</v>
      </c>
      <c r="G33" s="13">
        <v>231992</v>
      </c>
      <c r="H33" s="13">
        <v>17200</v>
      </c>
      <c r="I33" s="13" t="s">
        <v>25</v>
      </c>
      <c r="J33" s="13" t="s">
        <v>25</v>
      </c>
      <c r="K33" s="13">
        <v>188471</v>
      </c>
      <c r="L33" s="13">
        <v>2770</v>
      </c>
      <c r="M33" s="13">
        <v>59515</v>
      </c>
      <c r="N33" s="13" t="s">
        <v>25</v>
      </c>
      <c r="O33" s="13">
        <v>1242</v>
      </c>
      <c r="P33" s="10">
        <f>IF(C33/B33=0,"-",C33/B33*1000)</f>
        <v>10809.680777238029</v>
      </c>
      <c r="Q33" s="11"/>
    </row>
    <row r="34" spans="1:18" ht="12.75" customHeight="1" x14ac:dyDescent="0.2">
      <c r="A34" s="16" t="s">
        <v>45</v>
      </c>
      <c r="B34" s="17">
        <v>18243</v>
      </c>
      <c r="C34" s="10">
        <f>IF(SUM(D34,J34)=0,"-",SUM(D34,J34))</f>
        <v>631547</v>
      </c>
      <c r="D34" s="10">
        <f>IF(SUM(E34:I34)=0,"-",SUM(E34:I34))</f>
        <v>631547</v>
      </c>
      <c r="E34" s="13">
        <v>19620</v>
      </c>
      <c r="F34" s="13">
        <v>12487</v>
      </c>
      <c r="G34" s="13">
        <v>191040</v>
      </c>
      <c r="H34" s="13">
        <v>408400</v>
      </c>
      <c r="I34" s="13" t="s">
        <v>25</v>
      </c>
      <c r="J34" s="13" t="s">
        <v>25</v>
      </c>
      <c r="K34" s="13">
        <v>194681</v>
      </c>
      <c r="L34" s="13">
        <v>57611</v>
      </c>
      <c r="M34" s="13">
        <v>436866</v>
      </c>
      <c r="N34" s="13">
        <v>416334</v>
      </c>
      <c r="O34" s="13" t="s">
        <v>25</v>
      </c>
      <c r="P34" s="10">
        <f>IF(C34/B34=0,"-",C34/B34*1000)</f>
        <v>34618.593433097631</v>
      </c>
      <c r="Q34" s="11"/>
    </row>
    <row r="35" spans="1:18" ht="16.5" customHeight="1" x14ac:dyDescent="0.2">
      <c r="A35" s="18" t="s">
        <v>46</v>
      </c>
      <c r="B35" s="19" t="s">
        <v>24</v>
      </c>
      <c r="C35" s="10">
        <f>IF(SUM(D35,J35)=0,"-",SUM(D35,J35))</f>
        <v>2108</v>
      </c>
      <c r="D35" s="10">
        <f>IF(SUM(E35:I35)=0,"-",SUM(E35:I35))</f>
        <v>2108</v>
      </c>
      <c r="E35" s="13" t="s">
        <v>25</v>
      </c>
      <c r="F35" s="13" t="s">
        <v>25</v>
      </c>
      <c r="G35" s="13">
        <v>2108</v>
      </c>
      <c r="H35" s="13" t="s">
        <v>25</v>
      </c>
      <c r="I35" s="13" t="s">
        <v>25</v>
      </c>
      <c r="J35" s="13" t="s">
        <v>25</v>
      </c>
      <c r="K35" s="13">
        <v>2108</v>
      </c>
      <c r="L35" s="13" t="s">
        <v>25</v>
      </c>
      <c r="M35" s="13" t="s">
        <v>25</v>
      </c>
      <c r="N35" s="13" t="s">
        <v>25</v>
      </c>
      <c r="O35" s="13" t="s">
        <v>25</v>
      </c>
      <c r="P35" s="10" t="s">
        <v>26</v>
      </c>
      <c r="Q35" s="11"/>
    </row>
    <row r="36" spans="1:18" ht="16.5" customHeight="1" thickBot="1" x14ac:dyDescent="0.25">
      <c r="A36" s="20" t="s">
        <v>47</v>
      </c>
      <c r="B36" s="21" t="s">
        <v>24</v>
      </c>
      <c r="C36" s="22">
        <f>IF(SUM(D36,J36)=0,"-",SUM(D36,J36))</f>
        <v>9853</v>
      </c>
      <c r="D36" s="22">
        <f>IF(SUM(E36:I36)=0,"-",SUM(E36:I36))</f>
        <v>9853</v>
      </c>
      <c r="E36" s="23" t="s">
        <v>25</v>
      </c>
      <c r="F36" s="23">
        <v>44</v>
      </c>
      <c r="G36" s="23">
        <v>9809</v>
      </c>
      <c r="H36" s="23" t="s">
        <v>25</v>
      </c>
      <c r="I36" s="23" t="s">
        <v>25</v>
      </c>
      <c r="J36" s="23" t="s">
        <v>25</v>
      </c>
      <c r="K36" s="23">
        <v>9853</v>
      </c>
      <c r="L36" s="23" t="s">
        <v>25</v>
      </c>
      <c r="M36" s="23" t="s">
        <v>25</v>
      </c>
      <c r="N36" s="23" t="s">
        <v>25</v>
      </c>
      <c r="O36" s="23" t="s">
        <v>25</v>
      </c>
      <c r="P36" s="22" t="s">
        <v>26</v>
      </c>
      <c r="Q36" s="24"/>
    </row>
    <row r="37" spans="1:18" s="25" customFormat="1" ht="13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8" ht="21.75" customHeight="1" x14ac:dyDescent="0.25">
      <c r="I38" s="3" t="s">
        <v>48</v>
      </c>
      <c r="J38" s="4" t="s">
        <v>49</v>
      </c>
      <c r="M38" s="2" t="s">
        <v>3</v>
      </c>
    </row>
    <row r="39" spans="1:18" ht="9.75" customHeight="1" thickBot="1" x14ac:dyDescent="0.25">
      <c r="B39" s="26"/>
      <c r="Q39" s="27"/>
      <c r="R39" s="27"/>
    </row>
    <row r="40" spans="1:18" ht="18" customHeight="1" x14ac:dyDescent="0.2">
      <c r="A40" s="43" t="s">
        <v>4</v>
      </c>
      <c r="B40" s="45" t="s">
        <v>50</v>
      </c>
      <c r="C40" s="46" t="s">
        <v>51</v>
      </c>
      <c r="D40" s="45" t="s">
        <v>52</v>
      </c>
      <c r="E40" s="45" t="s">
        <v>53</v>
      </c>
      <c r="F40" s="45" t="s">
        <v>54</v>
      </c>
      <c r="G40" s="45" t="s">
        <v>55</v>
      </c>
      <c r="H40" s="48" t="s">
        <v>56</v>
      </c>
      <c r="I40" s="48" t="s">
        <v>57</v>
      </c>
      <c r="J40" s="37" t="s">
        <v>58</v>
      </c>
      <c r="K40" s="28" t="s">
        <v>59</v>
      </c>
      <c r="L40" s="29" t="s">
        <v>60</v>
      </c>
      <c r="M40" s="39" t="s">
        <v>61</v>
      </c>
      <c r="N40" s="27"/>
      <c r="O40" s="27"/>
      <c r="P40" s="27"/>
      <c r="Q40" s="27"/>
      <c r="R40" s="27"/>
    </row>
    <row r="41" spans="1:18" ht="21" customHeight="1" x14ac:dyDescent="0.2">
      <c r="A41" s="44"/>
      <c r="B41" s="38"/>
      <c r="C41" s="47"/>
      <c r="D41" s="38"/>
      <c r="E41" s="38"/>
      <c r="F41" s="38"/>
      <c r="G41" s="38"/>
      <c r="H41" s="49"/>
      <c r="I41" s="49"/>
      <c r="J41" s="38"/>
      <c r="K41" s="30" t="s">
        <v>62</v>
      </c>
      <c r="L41" s="31" t="s">
        <v>63</v>
      </c>
      <c r="M41" s="40"/>
      <c r="N41" s="27"/>
      <c r="O41" s="27"/>
      <c r="P41" s="27"/>
      <c r="Q41" s="27"/>
      <c r="R41" s="27"/>
    </row>
    <row r="42" spans="1:18" ht="13.5" customHeight="1" x14ac:dyDescent="0.2">
      <c r="A42" s="12" t="s">
        <v>22</v>
      </c>
      <c r="B42" s="10">
        <f>IF(SUM(B44:B46)=0,"-",SUM(B44:B46))</f>
        <v>973922</v>
      </c>
      <c r="C42" s="27">
        <f t="shared" ref="C42:M42" si="2">SUM(C44:C46)</f>
        <v>14039349</v>
      </c>
      <c r="D42" s="27">
        <f t="shared" si="2"/>
        <v>1552281</v>
      </c>
      <c r="E42" s="27">
        <f t="shared" si="2"/>
        <v>2022078</v>
      </c>
      <c r="F42" s="27">
        <f t="shared" si="2"/>
        <v>739620</v>
      </c>
      <c r="G42" s="27">
        <f t="shared" si="2"/>
        <v>3932498</v>
      </c>
      <c r="H42" s="27">
        <f t="shared" si="2"/>
        <v>275457</v>
      </c>
      <c r="I42" s="27">
        <f t="shared" si="2"/>
        <v>7016</v>
      </c>
      <c r="J42" s="27">
        <f t="shared" si="2"/>
        <v>644099</v>
      </c>
      <c r="K42" s="27">
        <f t="shared" si="2"/>
        <v>1621434</v>
      </c>
      <c r="L42" s="27">
        <f t="shared" si="2"/>
        <v>1426607</v>
      </c>
      <c r="M42" s="27">
        <f t="shared" si="2"/>
        <v>1818259</v>
      </c>
      <c r="N42" s="27"/>
      <c r="O42" s="27"/>
      <c r="P42" s="27"/>
      <c r="Q42" s="27"/>
    </row>
    <row r="43" spans="1:18" ht="9.75" customHeight="1" x14ac:dyDescent="0.2">
      <c r="A43" s="12"/>
      <c r="B43" s="10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1:18" ht="12.75" customHeight="1" x14ac:dyDescent="0.2">
      <c r="A44" s="12" t="s">
        <v>23</v>
      </c>
      <c r="B44" s="10" t="s">
        <v>26</v>
      </c>
      <c r="C44" s="27">
        <f>SUM(D44:M44)</f>
        <v>2317702</v>
      </c>
      <c r="D44" s="32" t="s">
        <v>25</v>
      </c>
      <c r="E44" s="32">
        <v>310149</v>
      </c>
      <c r="F44" s="32" t="s">
        <v>25</v>
      </c>
      <c r="G44" s="32">
        <v>1405850</v>
      </c>
      <c r="H44" s="32">
        <v>230394</v>
      </c>
      <c r="I44" s="32" t="s">
        <v>25</v>
      </c>
      <c r="J44" s="32" t="s">
        <v>25</v>
      </c>
      <c r="K44" s="32" t="s">
        <v>25</v>
      </c>
      <c r="L44" s="32">
        <v>131743</v>
      </c>
      <c r="M44" s="32">
        <v>239566</v>
      </c>
      <c r="N44" s="32"/>
      <c r="O44" s="32"/>
      <c r="P44" s="32"/>
      <c r="Q44" s="32"/>
    </row>
    <row r="45" spans="1:18" ht="9" customHeight="1" x14ac:dyDescent="0.2">
      <c r="A45" s="12"/>
      <c r="B45" s="10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8" ht="12.75" customHeight="1" x14ac:dyDescent="0.2">
      <c r="A46" s="12" t="s">
        <v>27</v>
      </c>
      <c r="B46" s="10">
        <f>IF(SUM(B50:B71)=0,"-",SUM(B50:B71))</f>
        <v>973922</v>
      </c>
      <c r="C46" s="27">
        <f>SUM(D46:M46)</f>
        <v>11721647</v>
      </c>
      <c r="D46" s="27">
        <f>SUM(D48:D71)</f>
        <v>1552281</v>
      </c>
      <c r="E46" s="27">
        <f t="shared" ref="E46:M46" si="3">SUM(E48:E71)</f>
        <v>1711929</v>
      </c>
      <c r="F46" s="27">
        <f t="shared" si="3"/>
        <v>739620</v>
      </c>
      <c r="G46" s="27">
        <f t="shared" si="3"/>
        <v>2526648</v>
      </c>
      <c r="H46" s="27">
        <f t="shared" si="3"/>
        <v>45063</v>
      </c>
      <c r="I46" s="27">
        <f t="shared" si="3"/>
        <v>7016</v>
      </c>
      <c r="J46" s="27">
        <f t="shared" si="3"/>
        <v>644099</v>
      </c>
      <c r="K46" s="27">
        <f t="shared" si="3"/>
        <v>1621434</v>
      </c>
      <c r="L46" s="27">
        <f t="shared" si="3"/>
        <v>1294864</v>
      </c>
      <c r="M46" s="27">
        <f t="shared" si="3"/>
        <v>1578693</v>
      </c>
      <c r="N46" s="27"/>
      <c r="O46" s="27"/>
      <c r="P46" s="27"/>
      <c r="Q46" s="27"/>
    </row>
    <row r="47" spans="1:18" ht="7.5" customHeight="1" x14ac:dyDescent="0.2">
      <c r="A47" s="15"/>
      <c r="B47" s="10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1:18" ht="12.75" customHeight="1" x14ac:dyDescent="0.2">
      <c r="A48" s="12" t="s">
        <v>28</v>
      </c>
      <c r="B48" s="10" t="s">
        <v>26</v>
      </c>
      <c r="C48" s="27" t="str">
        <f>IF(SUM(D48:M48)=0,"-",SUM(D48:M48))</f>
        <v>-</v>
      </c>
      <c r="D48" s="32" t="s">
        <v>25</v>
      </c>
      <c r="E48" s="32" t="s">
        <v>25</v>
      </c>
      <c r="F48" s="32" t="s">
        <v>25</v>
      </c>
      <c r="G48" s="32" t="s">
        <v>25</v>
      </c>
      <c r="H48" s="32" t="s">
        <v>25</v>
      </c>
      <c r="I48" s="32" t="s">
        <v>25</v>
      </c>
      <c r="J48" s="32" t="s">
        <v>25</v>
      </c>
      <c r="K48" s="32" t="s">
        <v>25</v>
      </c>
      <c r="L48" s="32" t="s">
        <v>25</v>
      </c>
      <c r="M48" s="32" t="s">
        <v>25</v>
      </c>
      <c r="N48" s="13"/>
      <c r="O48" s="13"/>
      <c r="P48" s="10"/>
      <c r="Q48" s="11"/>
    </row>
    <row r="49" spans="1:17" ht="7.5" customHeight="1" x14ac:dyDescent="0.2">
      <c r="A49" s="15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1"/>
    </row>
    <row r="50" spans="1:17" ht="12.75" customHeight="1" x14ac:dyDescent="0.2">
      <c r="A50" s="16" t="s">
        <v>29</v>
      </c>
      <c r="B50" s="13">
        <f>B15</f>
        <v>426260</v>
      </c>
      <c r="C50" s="27">
        <f>SUM(D50:M50)</f>
        <v>2877945</v>
      </c>
      <c r="D50" s="32">
        <v>25</v>
      </c>
      <c r="E50" s="32">
        <v>609421</v>
      </c>
      <c r="F50" s="32">
        <v>575292</v>
      </c>
      <c r="G50" s="32" t="s">
        <v>25</v>
      </c>
      <c r="H50" s="32" t="s">
        <v>25</v>
      </c>
      <c r="I50" s="32" t="s">
        <v>25</v>
      </c>
      <c r="J50" s="32" t="s">
        <v>25</v>
      </c>
      <c r="K50" s="32">
        <v>928242</v>
      </c>
      <c r="L50" s="32">
        <v>14070</v>
      </c>
      <c r="M50" s="32">
        <v>750895</v>
      </c>
      <c r="N50" s="32"/>
      <c r="O50" s="32"/>
      <c r="P50" s="32"/>
      <c r="Q50" s="32"/>
    </row>
    <row r="51" spans="1:17" ht="12.75" customHeight="1" x14ac:dyDescent="0.2">
      <c r="A51" s="16" t="s">
        <v>30</v>
      </c>
      <c r="B51" s="13">
        <f>B16</f>
        <v>112622</v>
      </c>
      <c r="C51" s="27">
        <f>SUM(D51:M51)</f>
        <v>1339457</v>
      </c>
      <c r="D51" s="32">
        <v>5925</v>
      </c>
      <c r="E51" s="32">
        <v>305201</v>
      </c>
      <c r="F51" s="32">
        <v>78058</v>
      </c>
      <c r="G51" s="32">
        <v>49869</v>
      </c>
      <c r="H51" s="32" t="s">
        <v>25</v>
      </c>
      <c r="I51" s="32" t="s">
        <v>25</v>
      </c>
      <c r="J51" s="32" t="s">
        <v>25</v>
      </c>
      <c r="K51" s="32">
        <v>177466</v>
      </c>
      <c r="L51" s="32">
        <v>171143</v>
      </c>
      <c r="M51" s="32">
        <v>551795</v>
      </c>
      <c r="N51" s="32"/>
      <c r="O51" s="32"/>
      <c r="P51" s="32"/>
      <c r="Q51" s="32"/>
    </row>
    <row r="52" spans="1:17" ht="12.75" customHeight="1" x14ac:dyDescent="0.2">
      <c r="A52" s="16" t="s">
        <v>31</v>
      </c>
      <c r="B52" s="13">
        <f t="shared" ref="B52:B69" si="4">B17</f>
        <v>52142</v>
      </c>
      <c r="C52" s="27">
        <f t="shared" ref="C52:C71" si="5">SUM(D52:M52)</f>
        <v>577238</v>
      </c>
      <c r="D52" s="33">
        <v>100629</v>
      </c>
      <c r="E52" s="32">
        <v>94827</v>
      </c>
      <c r="F52" s="32">
        <v>28440</v>
      </c>
      <c r="G52" s="32">
        <v>101484</v>
      </c>
      <c r="H52" s="32">
        <v>6211</v>
      </c>
      <c r="I52" s="32" t="s">
        <v>25</v>
      </c>
      <c r="J52" s="32">
        <v>96482</v>
      </c>
      <c r="K52" s="32">
        <v>63766</v>
      </c>
      <c r="L52" s="32">
        <v>36590</v>
      </c>
      <c r="M52" s="32">
        <v>48809</v>
      </c>
      <c r="N52" s="32"/>
      <c r="O52" s="32"/>
      <c r="P52" s="32"/>
      <c r="Q52" s="32"/>
    </row>
    <row r="53" spans="1:17" ht="12.75" customHeight="1" x14ac:dyDescent="0.2">
      <c r="A53" s="16" t="s">
        <v>32</v>
      </c>
      <c r="B53" s="13">
        <f t="shared" si="4"/>
        <v>31495</v>
      </c>
      <c r="C53" s="27">
        <f t="shared" si="5"/>
        <v>543805</v>
      </c>
      <c r="D53" s="33">
        <v>104869</v>
      </c>
      <c r="E53" s="32">
        <v>171503</v>
      </c>
      <c r="F53" s="32">
        <v>9067</v>
      </c>
      <c r="G53" s="33">
        <v>105578</v>
      </c>
      <c r="H53" s="32" t="s">
        <v>25</v>
      </c>
      <c r="I53" s="32" t="s">
        <v>25</v>
      </c>
      <c r="J53" s="32" t="s">
        <v>25</v>
      </c>
      <c r="K53" s="32">
        <v>1338</v>
      </c>
      <c r="L53" s="32">
        <v>108378</v>
      </c>
      <c r="M53" s="32">
        <v>43072</v>
      </c>
      <c r="N53" s="32"/>
      <c r="O53" s="32"/>
      <c r="P53" s="32"/>
      <c r="Q53" s="32"/>
    </row>
    <row r="54" spans="1:17" ht="12.75" customHeight="1" x14ac:dyDescent="0.2">
      <c r="A54" s="16" t="s">
        <v>33</v>
      </c>
      <c r="B54" s="13">
        <f t="shared" si="4"/>
        <v>59248</v>
      </c>
      <c r="C54" s="27">
        <f>SUM(D54:M54)</f>
        <v>1635439</v>
      </c>
      <c r="D54" s="32">
        <v>158799</v>
      </c>
      <c r="E54" s="32">
        <v>147889</v>
      </c>
      <c r="F54" s="32">
        <v>16620</v>
      </c>
      <c r="G54" s="32">
        <v>613957</v>
      </c>
      <c r="H54" s="32" t="s">
        <v>25</v>
      </c>
      <c r="I54" s="32" t="s">
        <v>25</v>
      </c>
      <c r="J54" s="32">
        <v>438311</v>
      </c>
      <c r="K54" s="32">
        <v>13768</v>
      </c>
      <c r="L54" s="32">
        <v>237470</v>
      </c>
      <c r="M54" s="32">
        <v>8625</v>
      </c>
      <c r="O54" s="32"/>
      <c r="P54" s="32"/>
      <c r="Q54" s="32"/>
    </row>
    <row r="55" spans="1:17" ht="7.5" customHeight="1" x14ac:dyDescent="0.2">
      <c r="A55" s="16"/>
      <c r="B55" s="13"/>
      <c r="C55" s="27"/>
      <c r="E55" s="32"/>
      <c r="F55" s="32"/>
      <c r="G55" s="32"/>
      <c r="H55" s="32"/>
      <c r="I55" s="32"/>
      <c r="J55" s="32"/>
      <c r="K55" s="32"/>
      <c r="L55" s="32"/>
      <c r="M55" s="32"/>
      <c r="O55" s="32"/>
      <c r="P55" s="32"/>
      <c r="Q55" s="32"/>
    </row>
    <row r="56" spans="1:17" ht="12.75" customHeight="1" x14ac:dyDescent="0.2">
      <c r="A56" s="16" t="s">
        <v>34</v>
      </c>
      <c r="B56" s="13">
        <f t="shared" si="4"/>
        <v>47310</v>
      </c>
      <c r="C56" s="27">
        <f>SUM(D56:M56)</f>
        <v>429823</v>
      </c>
      <c r="D56" s="32">
        <v>62637</v>
      </c>
      <c r="E56" s="33">
        <v>51435</v>
      </c>
      <c r="F56" s="33">
        <v>15276</v>
      </c>
      <c r="G56" s="32">
        <v>150783</v>
      </c>
      <c r="H56" s="32">
        <v>13287</v>
      </c>
      <c r="I56" s="32">
        <v>3790</v>
      </c>
      <c r="J56" s="32">
        <v>25469</v>
      </c>
      <c r="K56" s="32">
        <v>33775</v>
      </c>
      <c r="L56" s="32">
        <v>37163</v>
      </c>
      <c r="M56" s="32">
        <v>36208</v>
      </c>
      <c r="O56" s="32"/>
      <c r="P56" s="32"/>
      <c r="Q56" s="32"/>
    </row>
    <row r="57" spans="1:17" ht="12.75" customHeight="1" x14ac:dyDescent="0.2">
      <c r="A57" s="16" t="s">
        <v>35</v>
      </c>
      <c r="B57" s="13">
        <f t="shared" si="4"/>
        <v>29628</v>
      </c>
      <c r="C57" s="27">
        <f>SUM(D57:M57)</f>
        <v>591487</v>
      </c>
      <c r="D57" s="32">
        <v>116463</v>
      </c>
      <c r="E57" s="32">
        <v>40119</v>
      </c>
      <c r="F57" s="32" t="s">
        <v>25</v>
      </c>
      <c r="G57" s="32">
        <v>227368</v>
      </c>
      <c r="H57" s="32" t="s">
        <v>25</v>
      </c>
      <c r="I57" s="32" t="s">
        <v>25</v>
      </c>
      <c r="J57" s="32" t="s">
        <v>25</v>
      </c>
      <c r="K57" s="32">
        <v>35860</v>
      </c>
      <c r="L57" s="32">
        <v>149510</v>
      </c>
      <c r="M57" s="32">
        <v>22167</v>
      </c>
      <c r="O57" s="32"/>
      <c r="P57" s="32"/>
      <c r="Q57" s="32"/>
    </row>
    <row r="58" spans="1:17" ht="12.75" customHeight="1" x14ac:dyDescent="0.2">
      <c r="A58" s="16" t="s">
        <v>36</v>
      </c>
      <c r="B58" s="13">
        <f t="shared" si="4"/>
        <v>64293</v>
      </c>
      <c r="C58" s="27">
        <f t="shared" si="5"/>
        <v>1119779</v>
      </c>
      <c r="D58" s="32">
        <v>119489</v>
      </c>
      <c r="E58" s="32">
        <v>114129</v>
      </c>
      <c r="F58" s="32" t="s">
        <v>25</v>
      </c>
      <c r="G58" s="32">
        <v>386265</v>
      </c>
      <c r="H58" s="32" t="s">
        <v>25</v>
      </c>
      <c r="I58" s="32" t="s">
        <v>25</v>
      </c>
      <c r="J58" s="32">
        <v>46906</v>
      </c>
      <c r="K58" s="32">
        <v>208946</v>
      </c>
      <c r="L58" s="32">
        <v>231436</v>
      </c>
      <c r="M58" s="32">
        <v>12608</v>
      </c>
      <c r="O58" s="32"/>
      <c r="P58" s="32"/>
      <c r="Q58" s="32"/>
    </row>
    <row r="59" spans="1:17" ht="12.75" customHeight="1" x14ac:dyDescent="0.2">
      <c r="A59" s="16" t="s">
        <v>37</v>
      </c>
      <c r="B59" s="13">
        <f t="shared" si="4"/>
        <v>13514</v>
      </c>
      <c r="C59" s="27">
        <f>SUM(D59:M59)</f>
        <v>265373</v>
      </c>
      <c r="D59" s="32">
        <v>138526</v>
      </c>
      <c r="E59" s="32">
        <v>38093</v>
      </c>
      <c r="F59" s="32" t="s">
        <v>25</v>
      </c>
      <c r="G59" s="32">
        <v>55908</v>
      </c>
      <c r="H59" s="32" t="s">
        <v>25</v>
      </c>
      <c r="I59" s="32" t="s">
        <v>25</v>
      </c>
      <c r="J59" s="32" t="s">
        <v>25</v>
      </c>
      <c r="K59" s="32" t="s">
        <v>25</v>
      </c>
      <c r="L59" s="32">
        <v>19067</v>
      </c>
      <c r="M59" s="32">
        <v>13779</v>
      </c>
      <c r="O59" s="32"/>
      <c r="P59" s="32"/>
      <c r="Q59" s="32"/>
    </row>
    <row r="60" spans="1:17" ht="12.75" customHeight="1" x14ac:dyDescent="0.2">
      <c r="A60" s="16" t="s">
        <v>38</v>
      </c>
      <c r="B60" s="13">
        <f t="shared" si="4"/>
        <v>14219</v>
      </c>
      <c r="C60" s="27">
        <f>SUM(D60:M60)</f>
        <v>273760</v>
      </c>
      <c r="D60" s="32">
        <v>97051</v>
      </c>
      <c r="E60" s="32">
        <v>42757</v>
      </c>
      <c r="F60" s="32" t="s">
        <v>25</v>
      </c>
      <c r="G60" s="32">
        <v>24015</v>
      </c>
      <c r="H60" s="32">
        <v>1258</v>
      </c>
      <c r="I60" s="32">
        <v>3226</v>
      </c>
      <c r="J60" s="32" t="s">
        <v>25</v>
      </c>
      <c r="K60" s="32" t="s">
        <v>25</v>
      </c>
      <c r="L60" s="32">
        <v>100605</v>
      </c>
      <c r="M60" s="32">
        <v>4848</v>
      </c>
      <c r="O60" s="32"/>
      <c r="P60" s="32"/>
      <c r="Q60" s="32"/>
    </row>
    <row r="61" spans="1:17" ht="7.5" customHeight="1" x14ac:dyDescent="0.2">
      <c r="A61" s="16"/>
      <c r="B61" s="13"/>
      <c r="C61" s="27"/>
      <c r="D61" s="32"/>
      <c r="E61" s="32"/>
      <c r="F61" s="32"/>
      <c r="G61" s="32"/>
      <c r="H61" s="32"/>
      <c r="I61" s="32"/>
      <c r="J61" s="32"/>
      <c r="K61" s="32"/>
      <c r="L61" s="32"/>
      <c r="M61" s="32"/>
      <c r="O61" s="32"/>
      <c r="P61" s="32"/>
      <c r="Q61" s="32"/>
    </row>
    <row r="62" spans="1:17" ht="12.75" customHeight="1" x14ac:dyDescent="0.2">
      <c r="A62" s="16" t="s">
        <v>39</v>
      </c>
      <c r="B62" s="13">
        <f t="shared" si="4"/>
        <v>27715</v>
      </c>
      <c r="C62" s="27">
        <f t="shared" si="5"/>
        <v>253476</v>
      </c>
      <c r="D62" s="32">
        <v>19392</v>
      </c>
      <c r="E62" s="32" t="s">
        <v>25</v>
      </c>
      <c r="F62" s="32" t="s">
        <v>25</v>
      </c>
      <c r="G62" s="32">
        <v>71023</v>
      </c>
      <c r="H62" s="32" t="s">
        <v>25</v>
      </c>
      <c r="I62" s="32" t="s">
        <v>25</v>
      </c>
      <c r="J62" s="32" t="s">
        <v>25</v>
      </c>
      <c r="K62" s="32">
        <v>147588</v>
      </c>
      <c r="L62" s="32">
        <v>15385</v>
      </c>
      <c r="M62" s="32">
        <v>88</v>
      </c>
      <c r="O62" s="32"/>
      <c r="P62" s="32"/>
      <c r="Q62" s="32"/>
    </row>
    <row r="63" spans="1:17" ht="12.75" customHeight="1" x14ac:dyDescent="0.2">
      <c r="A63" s="16" t="s">
        <v>40</v>
      </c>
      <c r="B63" s="13">
        <f t="shared" si="4"/>
        <v>3041</v>
      </c>
      <c r="C63" s="27">
        <f t="shared" si="5"/>
        <v>17751</v>
      </c>
      <c r="D63" s="32">
        <v>5874</v>
      </c>
      <c r="E63" s="32" t="s">
        <v>25</v>
      </c>
      <c r="F63" s="32" t="s">
        <v>25</v>
      </c>
      <c r="G63" s="32">
        <v>1697</v>
      </c>
      <c r="H63" s="32" t="s">
        <v>25</v>
      </c>
      <c r="I63" s="32" t="s">
        <v>25</v>
      </c>
      <c r="J63" s="32" t="s">
        <v>25</v>
      </c>
      <c r="K63" s="32" t="s">
        <v>25</v>
      </c>
      <c r="L63" s="32">
        <v>8854</v>
      </c>
      <c r="M63" s="32">
        <v>1326</v>
      </c>
      <c r="O63" s="32"/>
      <c r="P63" s="32"/>
      <c r="Q63" s="32"/>
    </row>
    <row r="64" spans="1:17" ht="12.75" customHeight="1" x14ac:dyDescent="0.2">
      <c r="A64" s="16" t="s">
        <v>64</v>
      </c>
      <c r="B64" s="13">
        <f t="shared" si="4"/>
        <v>18510</v>
      </c>
      <c r="C64" s="27">
        <f>SUM(D64:M64)</f>
        <v>157892</v>
      </c>
      <c r="D64" s="32">
        <v>60597</v>
      </c>
      <c r="E64" s="32" t="s">
        <v>25</v>
      </c>
      <c r="F64" s="32" t="s">
        <v>25</v>
      </c>
      <c r="G64" s="32">
        <v>46477</v>
      </c>
      <c r="H64" s="32" t="s">
        <v>25</v>
      </c>
      <c r="I64" s="32" t="s">
        <v>25</v>
      </c>
      <c r="J64" s="32" t="s">
        <v>25</v>
      </c>
      <c r="K64" s="32">
        <v>455</v>
      </c>
      <c r="L64" s="32">
        <v>46087</v>
      </c>
      <c r="M64" s="32">
        <v>4276</v>
      </c>
      <c r="O64" s="32"/>
      <c r="P64" s="32"/>
      <c r="Q64" s="32"/>
    </row>
    <row r="65" spans="1:17" ht="12.75" customHeight="1" x14ac:dyDescent="0.2">
      <c r="A65" s="16" t="s">
        <v>42</v>
      </c>
      <c r="B65" s="13">
        <f t="shared" si="4"/>
        <v>23812</v>
      </c>
      <c r="C65" s="27">
        <f t="shared" si="5"/>
        <v>601520</v>
      </c>
      <c r="D65" s="32">
        <v>74714</v>
      </c>
      <c r="E65" s="32">
        <v>72400</v>
      </c>
      <c r="F65" s="32">
        <v>397</v>
      </c>
      <c r="G65" s="32">
        <v>429913</v>
      </c>
      <c r="H65" s="32" t="s">
        <v>25</v>
      </c>
      <c r="I65" s="32" t="s">
        <v>25</v>
      </c>
      <c r="J65" s="32" t="s">
        <v>25</v>
      </c>
      <c r="K65" s="32" t="s">
        <v>25</v>
      </c>
      <c r="L65" s="32">
        <v>17883</v>
      </c>
      <c r="M65" s="32">
        <v>6213</v>
      </c>
      <c r="O65" s="32"/>
      <c r="P65" s="32"/>
      <c r="Q65" s="32"/>
    </row>
    <row r="66" spans="1:17" ht="12.75" customHeight="1" x14ac:dyDescent="0.2">
      <c r="A66" s="16" t="s">
        <v>65</v>
      </c>
      <c r="B66" s="13">
        <f t="shared" si="4"/>
        <v>8814</v>
      </c>
      <c r="C66" s="27">
        <f>SUM(D66:M66)</f>
        <v>144166</v>
      </c>
      <c r="D66" s="32">
        <v>15122</v>
      </c>
      <c r="E66" s="32" t="s">
        <v>25</v>
      </c>
      <c r="F66" s="32">
        <v>1617</v>
      </c>
      <c r="G66" s="32">
        <v>22581</v>
      </c>
      <c r="H66" s="33">
        <v>8936</v>
      </c>
      <c r="I66" s="32" t="s">
        <v>25</v>
      </c>
      <c r="J66" s="32" t="s">
        <v>25</v>
      </c>
      <c r="K66" s="32">
        <v>9670</v>
      </c>
      <c r="L66" s="32">
        <v>39665</v>
      </c>
      <c r="M66" s="32">
        <v>46575</v>
      </c>
      <c r="O66" s="32"/>
      <c r="P66" s="32"/>
      <c r="Q66" s="32"/>
    </row>
    <row r="67" spans="1:17" ht="7.5" customHeight="1" x14ac:dyDescent="0.2">
      <c r="A67" s="16"/>
      <c r="B67" s="13"/>
      <c r="C67" s="2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</row>
    <row r="68" spans="1:17" ht="12.75" customHeight="1" x14ac:dyDescent="0.2">
      <c r="A68" s="16" t="s">
        <v>44</v>
      </c>
      <c r="B68" s="13">
        <f t="shared" si="4"/>
        <v>23056</v>
      </c>
      <c r="C68" s="27">
        <f t="shared" si="5"/>
        <v>249228</v>
      </c>
      <c r="D68" s="32">
        <v>45977</v>
      </c>
      <c r="E68" s="32">
        <v>24155</v>
      </c>
      <c r="F68" s="32">
        <v>14853</v>
      </c>
      <c r="G68" s="32">
        <v>107783</v>
      </c>
      <c r="H68" s="32">
        <v>7882</v>
      </c>
      <c r="I68" s="32" t="s">
        <v>25</v>
      </c>
      <c r="J68" s="32">
        <v>36931</v>
      </c>
      <c r="K68" s="32">
        <v>560</v>
      </c>
      <c r="L68" s="32">
        <v>7422</v>
      </c>
      <c r="M68" s="32">
        <v>3665</v>
      </c>
      <c r="N68" s="32"/>
      <c r="O68" s="32"/>
      <c r="P68" s="32"/>
      <c r="Q68" s="32"/>
    </row>
    <row r="69" spans="1:17" ht="12.75" customHeight="1" x14ac:dyDescent="0.2">
      <c r="A69" s="16" t="s">
        <v>45</v>
      </c>
      <c r="B69" s="13">
        <f t="shared" si="4"/>
        <v>18243</v>
      </c>
      <c r="C69" s="27">
        <f>SUM(D69:M69)</f>
        <v>631547</v>
      </c>
      <c r="D69" s="32">
        <v>426192</v>
      </c>
      <c r="E69" s="32" t="s">
        <v>25</v>
      </c>
      <c r="F69" s="32" t="s">
        <v>25</v>
      </c>
      <c r="G69" s="32">
        <v>129839</v>
      </c>
      <c r="H69" s="32">
        <v>7489</v>
      </c>
      <c r="I69" s="32" t="s">
        <v>25</v>
      </c>
      <c r="J69" s="32" t="s">
        <v>25</v>
      </c>
      <c r="K69" s="32" t="s">
        <v>25</v>
      </c>
      <c r="L69" s="32">
        <v>44283</v>
      </c>
      <c r="M69" s="32">
        <v>23744</v>
      </c>
      <c r="N69" s="32"/>
      <c r="O69" s="32"/>
      <c r="P69" s="32"/>
      <c r="Q69" s="32"/>
    </row>
    <row r="70" spans="1:17" ht="19.5" customHeight="1" x14ac:dyDescent="0.2">
      <c r="A70" s="18" t="s">
        <v>46</v>
      </c>
      <c r="B70" s="19" t="s">
        <v>24</v>
      </c>
      <c r="C70" s="27">
        <f t="shared" si="5"/>
        <v>2108</v>
      </c>
      <c r="D70" s="32" t="s">
        <v>25</v>
      </c>
      <c r="E70" s="32" t="s">
        <v>25</v>
      </c>
      <c r="F70" s="32" t="s">
        <v>25</v>
      </c>
      <c r="G70" s="32">
        <v>2108</v>
      </c>
      <c r="H70" s="32" t="s">
        <v>25</v>
      </c>
      <c r="I70" s="32" t="s">
        <v>25</v>
      </c>
      <c r="J70" s="32" t="s">
        <v>25</v>
      </c>
      <c r="K70" s="32" t="s">
        <v>25</v>
      </c>
      <c r="L70" s="32" t="s">
        <v>25</v>
      </c>
      <c r="M70" s="32" t="s">
        <v>25</v>
      </c>
      <c r="N70" s="32"/>
      <c r="O70" s="32"/>
      <c r="P70" s="32"/>
      <c r="Q70" s="32"/>
    </row>
    <row r="71" spans="1:17" ht="18.75" customHeight="1" thickBot="1" x14ac:dyDescent="0.25">
      <c r="A71" s="34" t="s">
        <v>66</v>
      </c>
      <c r="B71" s="21" t="s">
        <v>24</v>
      </c>
      <c r="C71" s="35">
        <f t="shared" si="5"/>
        <v>9853</v>
      </c>
      <c r="D71" s="36" t="s">
        <v>25</v>
      </c>
      <c r="E71" s="36" t="s">
        <v>25</v>
      </c>
      <c r="F71" s="36" t="s">
        <v>25</v>
      </c>
      <c r="G71" s="36" t="s">
        <v>25</v>
      </c>
      <c r="H71" s="36" t="s">
        <v>25</v>
      </c>
      <c r="I71" s="36" t="s">
        <v>25</v>
      </c>
      <c r="J71" s="36" t="s">
        <v>25</v>
      </c>
      <c r="K71" s="36" t="s">
        <v>25</v>
      </c>
      <c r="L71" s="36">
        <v>9853</v>
      </c>
      <c r="M71" s="36" t="s">
        <v>25</v>
      </c>
    </row>
  </sheetData>
  <mergeCells count="28">
    <mergeCell ref="O5:O6"/>
    <mergeCell ref="A4:A6"/>
    <mergeCell ref="B4:B6"/>
    <mergeCell ref="C4:C6"/>
    <mergeCell ref="D4:I4"/>
    <mergeCell ref="J4:J6"/>
    <mergeCell ref="K4:O4"/>
    <mergeCell ref="G5:G6"/>
    <mergeCell ref="H5:H6"/>
    <mergeCell ref="I5:I6"/>
    <mergeCell ref="K5:K6"/>
    <mergeCell ref="M5:M6"/>
    <mergeCell ref="J40:J41"/>
    <mergeCell ref="M40:M41"/>
    <mergeCell ref="Q5:Q6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P4:P6"/>
    <mergeCell ref="D5:D6"/>
    <mergeCell ref="E5:E6"/>
    <mergeCell ref="F5:F6"/>
  </mergeCells>
  <phoneticPr fontId="3"/>
  <printOptions horizontalCentered="1"/>
  <pageMargins left="0.78740157480314965" right="0.59055118110236227" top="0.59055118110236227" bottom="0.27559055118110237" header="0.51181102362204722" footer="0.31496062992125984"/>
  <pageSetup paperSize="9" scale="8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2022-11-08T04:14:56Z</dcterms:created>
  <dcterms:modified xsi:type="dcterms:W3CDTF">2022-12-27T04:03:05Z</dcterms:modified>
</cp:coreProperties>
</file>