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地方教育費調査（未）\HPデータ\"/>
    </mc:Choice>
  </mc:AlternateContent>
  <bookViews>
    <workbookView xWindow="0" yWindow="0" windowWidth="19200" windowHeight="6610"/>
  </bookViews>
  <sheets>
    <sheet name="1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'1'!$A$1:$S$46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8" i="1" s="1"/>
  <c r="I42" i="1" s="1"/>
  <c r="M10" i="1"/>
  <c r="M8" i="1" s="1"/>
  <c r="M42" i="1" s="1"/>
  <c r="Q10" i="1"/>
  <c r="Q8" i="1" s="1"/>
  <c r="Q42" i="1" s="1"/>
  <c r="I11" i="1"/>
  <c r="J11" i="1"/>
  <c r="J10" i="1" s="1"/>
  <c r="J8" i="1" s="1"/>
  <c r="J42" i="1" s="1"/>
  <c r="K11" i="1"/>
  <c r="K10" i="1" s="1"/>
  <c r="K8" i="1" s="1"/>
  <c r="K42" i="1" s="1"/>
  <c r="L11" i="1"/>
  <c r="L10" i="1" s="1"/>
  <c r="L8" i="1" s="1"/>
  <c r="L42" i="1" s="1"/>
  <c r="M11" i="1"/>
  <c r="N11" i="1"/>
  <c r="N10" i="1" s="1"/>
  <c r="N8" i="1" s="1"/>
  <c r="N42" i="1" s="1"/>
  <c r="O11" i="1"/>
  <c r="O10" i="1" s="1"/>
  <c r="O8" i="1" s="1"/>
  <c r="O42" i="1" s="1"/>
  <c r="P11" i="1"/>
  <c r="P10" i="1" s="1"/>
  <c r="P8" i="1" s="1"/>
  <c r="P42" i="1" s="1"/>
  <c r="Q11" i="1"/>
  <c r="R11" i="1"/>
  <c r="R10" i="1" s="1"/>
  <c r="R8" i="1" s="1"/>
  <c r="R42" i="1" s="1"/>
  <c r="S11" i="1"/>
  <c r="S10" i="1" s="1"/>
  <c r="S8" i="1" s="1"/>
  <c r="S42" i="1" s="1"/>
  <c r="I12" i="1"/>
  <c r="H12" i="1" s="1"/>
  <c r="G12" i="1" s="1"/>
  <c r="J12" i="1"/>
  <c r="K12" i="1"/>
  <c r="L12" i="1"/>
  <c r="M12" i="1"/>
  <c r="N12" i="1"/>
  <c r="O12" i="1"/>
  <c r="P12" i="1"/>
  <c r="Q12" i="1"/>
  <c r="R12" i="1"/>
  <c r="S12" i="1"/>
  <c r="I13" i="1"/>
  <c r="J13" i="1"/>
  <c r="H13" i="1" s="1"/>
  <c r="G13" i="1" s="1"/>
  <c r="K13" i="1"/>
  <c r="L13" i="1"/>
  <c r="M13" i="1"/>
  <c r="N13" i="1"/>
  <c r="O13" i="1"/>
  <c r="P13" i="1"/>
  <c r="Q13" i="1"/>
  <c r="R13" i="1"/>
  <c r="S13" i="1"/>
  <c r="I14" i="1"/>
  <c r="H14" i="1" s="1"/>
  <c r="G14" i="1" s="1"/>
  <c r="J14" i="1"/>
  <c r="K14" i="1"/>
  <c r="L14" i="1"/>
  <c r="M14" i="1"/>
  <c r="N14" i="1"/>
  <c r="O14" i="1"/>
  <c r="P14" i="1"/>
  <c r="Q14" i="1"/>
  <c r="R14" i="1"/>
  <c r="S14" i="1"/>
  <c r="H15" i="1"/>
  <c r="G15" i="1" s="1"/>
  <c r="I15" i="1"/>
  <c r="J15" i="1"/>
  <c r="K15" i="1"/>
  <c r="L15" i="1"/>
  <c r="M15" i="1"/>
  <c r="N15" i="1"/>
  <c r="O15" i="1"/>
  <c r="P15" i="1"/>
  <c r="Q15" i="1"/>
  <c r="R15" i="1"/>
  <c r="S15" i="1"/>
  <c r="G16" i="1"/>
  <c r="I18" i="1"/>
  <c r="J18" i="1"/>
  <c r="H18" i="1" s="1"/>
  <c r="G18" i="1" s="1"/>
  <c r="K18" i="1"/>
  <c r="L18" i="1"/>
  <c r="M18" i="1"/>
  <c r="N18" i="1"/>
  <c r="O18" i="1"/>
  <c r="P18" i="1"/>
  <c r="Q18" i="1"/>
  <c r="R18" i="1"/>
  <c r="S18" i="1"/>
  <c r="I19" i="1"/>
  <c r="J19" i="1"/>
  <c r="H19" i="1" s="1"/>
  <c r="K19" i="1"/>
  <c r="L19" i="1"/>
  <c r="M19" i="1"/>
  <c r="N19" i="1"/>
  <c r="O19" i="1"/>
  <c r="P19" i="1"/>
  <c r="Q19" i="1"/>
  <c r="R19" i="1"/>
  <c r="I20" i="1"/>
  <c r="J20" i="1"/>
  <c r="K20" i="1"/>
  <c r="H20" i="1" s="1"/>
  <c r="L20" i="1"/>
  <c r="M20" i="1"/>
  <c r="N20" i="1"/>
  <c r="O20" i="1"/>
  <c r="P20" i="1"/>
  <c r="Q20" i="1"/>
  <c r="I21" i="1"/>
  <c r="H21" i="1" s="1"/>
  <c r="J21" i="1"/>
  <c r="K21" i="1"/>
  <c r="L21" i="1"/>
  <c r="M21" i="1"/>
  <c r="N21" i="1"/>
  <c r="O21" i="1"/>
  <c r="P21" i="1"/>
  <c r="Q21" i="1"/>
  <c r="I22" i="1"/>
  <c r="J22" i="1"/>
  <c r="K22" i="1"/>
  <c r="H22" i="1" s="1"/>
  <c r="L22" i="1"/>
  <c r="M22" i="1"/>
  <c r="N22" i="1"/>
  <c r="O22" i="1"/>
  <c r="P22" i="1"/>
  <c r="Q22" i="1"/>
  <c r="I23" i="1"/>
  <c r="H23" i="1" s="1"/>
  <c r="J23" i="1"/>
  <c r="K23" i="1"/>
  <c r="L23" i="1"/>
  <c r="M23" i="1"/>
  <c r="N23" i="1"/>
  <c r="O23" i="1"/>
  <c r="P23" i="1"/>
  <c r="Q23" i="1"/>
  <c r="I24" i="1"/>
  <c r="H24" i="1" s="1"/>
  <c r="J24" i="1"/>
  <c r="K24" i="1"/>
  <c r="L24" i="1"/>
  <c r="M24" i="1"/>
  <c r="N24" i="1"/>
  <c r="O24" i="1"/>
  <c r="P24" i="1"/>
  <c r="Q24" i="1"/>
  <c r="I25" i="1"/>
  <c r="H25" i="1" s="1"/>
  <c r="J25" i="1"/>
  <c r="K25" i="1"/>
  <c r="L25" i="1"/>
  <c r="M25" i="1"/>
  <c r="N25" i="1"/>
  <c r="O25" i="1"/>
  <c r="P25" i="1"/>
  <c r="Q25" i="1"/>
  <c r="I26" i="1"/>
  <c r="J26" i="1"/>
  <c r="K26" i="1"/>
  <c r="H26" i="1" s="1"/>
  <c r="L26" i="1"/>
  <c r="M26" i="1"/>
  <c r="N26" i="1"/>
  <c r="O26" i="1"/>
  <c r="P26" i="1"/>
  <c r="Q26" i="1"/>
  <c r="I27" i="1"/>
  <c r="H27" i="1" s="1"/>
  <c r="J27" i="1"/>
  <c r="K27" i="1"/>
  <c r="L27" i="1"/>
  <c r="M27" i="1"/>
  <c r="N27" i="1"/>
  <c r="O27" i="1"/>
  <c r="P27" i="1"/>
  <c r="Q27" i="1"/>
  <c r="I28" i="1"/>
  <c r="H28" i="1" s="1"/>
  <c r="J28" i="1"/>
  <c r="K28" i="1"/>
  <c r="L28" i="1"/>
  <c r="M28" i="1"/>
  <c r="N28" i="1"/>
  <c r="O28" i="1"/>
  <c r="P28" i="1"/>
  <c r="Q28" i="1"/>
  <c r="I29" i="1"/>
  <c r="H29" i="1" s="1"/>
  <c r="J29" i="1"/>
  <c r="K29" i="1"/>
  <c r="L29" i="1"/>
  <c r="M29" i="1"/>
  <c r="N29" i="1"/>
  <c r="O29" i="1"/>
  <c r="P29" i="1"/>
  <c r="Q29" i="1"/>
  <c r="I30" i="1"/>
  <c r="H30" i="1" s="1"/>
  <c r="J30" i="1"/>
  <c r="K30" i="1"/>
  <c r="L30" i="1"/>
  <c r="M30" i="1"/>
  <c r="N30" i="1"/>
  <c r="O30" i="1"/>
  <c r="P30" i="1"/>
  <c r="Q30" i="1"/>
  <c r="I31" i="1"/>
  <c r="H31" i="1" s="1"/>
  <c r="J31" i="1"/>
  <c r="K31" i="1"/>
  <c r="L31" i="1"/>
  <c r="M31" i="1"/>
  <c r="N31" i="1"/>
  <c r="O31" i="1"/>
  <c r="P31" i="1"/>
  <c r="Q31" i="1"/>
  <c r="I32" i="1"/>
  <c r="H32" i="1" s="1"/>
  <c r="J32" i="1"/>
  <c r="K32" i="1"/>
  <c r="L32" i="1"/>
  <c r="M32" i="1"/>
  <c r="N32" i="1"/>
  <c r="O32" i="1"/>
  <c r="P32" i="1"/>
  <c r="Q32" i="1"/>
  <c r="I33" i="1"/>
  <c r="H33" i="1" s="1"/>
  <c r="J33" i="1"/>
  <c r="K33" i="1"/>
  <c r="L33" i="1"/>
  <c r="M33" i="1"/>
  <c r="N33" i="1"/>
  <c r="O33" i="1"/>
  <c r="P33" i="1"/>
  <c r="Q33" i="1"/>
  <c r="I34" i="1"/>
  <c r="H34" i="1" s="1"/>
  <c r="J34" i="1"/>
  <c r="K34" i="1"/>
  <c r="L34" i="1"/>
  <c r="M34" i="1"/>
  <c r="N34" i="1"/>
  <c r="O34" i="1"/>
  <c r="P34" i="1"/>
  <c r="Q34" i="1"/>
  <c r="I35" i="1"/>
  <c r="J35" i="1"/>
  <c r="K35" i="1"/>
  <c r="L35" i="1"/>
  <c r="H35" i="1" s="1"/>
  <c r="G35" i="1" s="1"/>
  <c r="M35" i="1"/>
  <c r="N35" i="1"/>
  <c r="O35" i="1"/>
  <c r="P35" i="1"/>
  <c r="Q35" i="1"/>
  <c r="R35" i="1"/>
  <c r="S35" i="1"/>
  <c r="I36" i="1"/>
  <c r="J36" i="1"/>
  <c r="K36" i="1"/>
  <c r="L36" i="1"/>
  <c r="H36" i="1" s="1"/>
  <c r="M36" i="1"/>
  <c r="N36" i="1"/>
  <c r="O36" i="1"/>
  <c r="P36" i="1"/>
  <c r="Q36" i="1"/>
  <c r="R36" i="1"/>
  <c r="I37" i="1"/>
  <c r="H37" i="1" s="1"/>
  <c r="J37" i="1"/>
  <c r="K37" i="1"/>
  <c r="L37" i="1"/>
  <c r="M37" i="1"/>
  <c r="N37" i="1"/>
  <c r="O37" i="1"/>
  <c r="P37" i="1"/>
  <c r="Q37" i="1"/>
  <c r="I38" i="1"/>
  <c r="H38" i="1" s="1"/>
  <c r="J38" i="1"/>
  <c r="K38" i="1"/>
  <c r="L38" i="1"/>
  <c r="M38" i="1"/>
  <c r="N38" i="1"/>
  <c r="O38" i="1"/>
  <c r="P38" i="1"/>
  <c r="Q38" i="1"/>
  <c r="I39" i="1"/>
  <c r="H39" i="1" s="1"/>
  <c r="J39" i="1"/>
  <c r="K39" i="1"/>
  <c r="L39" i="1"/>
  <c r="M39" i="1"/>
  <c r="N39" i="1"/>
  <c r="O39" i="1"/>
  <c r="P39" i="1"/>
  <c r="Q39" i="1"/>
  <c r="I40" i="1"/>
  <c r="J40" i="1"/>
  <c r="H40" i="1" s="1"/>
  <c r="G40" i="1" s="1"/>
  <c r="K40" i="1"/>
  <c r="L40" i="1"/>
  <c r="M40" i="1"/>
  <c r="N40" i="1"/>
  <c r="O40" i="1"/>
  <c r="P40" i="1"/>
  <c r="Q40" i="1"/>
  <c r="R40" i="1"/>
  <c r="S40" i="1"/>
  <c r="I44" i="1"/>
  <c r="J44" i="1"/>
  <c r="H44" i="1" s="1"/>
  <c r="K44" i="1"/>
  <c r="L44" i="1"/>
  <c r="N44" i="1"/>
  <c r="R44" i="1"/>
  <c r="S44" i="1" s="1"/>
  <c r="H11" i="1" l="1"/>
  <c r="G11" i="1" s="1"/>
  <c r="H10" i="1"/>
  <c r="H8" i="1" l="1"/>
  <c r="H42" i="1" s="1"/>
  <c r="G10" i="1"/>
  <c r="G8" i="1" s="1"/>
</calcChain>
</file>

<file path=xl/sharedStrings.xml><?xml version="1.0" encoding="utf-8"?>
<sst xmlns="http://schemas.openxmlformats.org/spreadsheetml/2006/main" count="127" uniqueCount="57">
  <si>
    <t>…</t>
    <phoneticPr fontId="6"/>
  </si>
  <si>
    <t>在　 学 　者 ・ 人   　口(単位 人)</t>
    <rPh sb="0" eb="1">
      <t>ザイ</t>
    </rPh>
    <rPh sb="3" eb="4">
      <t>ガク</t>
    </rPh>
    <rPh sb="6" eb="7">
      <t>シャ</t>
    </rPh>
    <rPh sb="10" eb="11">
      <t>ジン</t>
    </rPh>
    <rPh sb="15" eb="16">
      <t>クチ</t>
    </rPh>
    <rPh sb="17" eb="19">
      <t>タンイ</t>
    </rPh>
    <rPh sb="20" eb="21">
      <t>ニン</t>
    </rPh>
    <phoneticPr fontId="6"/>
  </si>
  <si>
    <t>在学者・県民1人当たり経費(単位 円)</t>
    <rPh sb="0" eb="2">
      <t>ザイガク</t>
    </rPh>
    <rPh sb="2" eb="3">
      <t>シャ</t>
    </rPh>
    <rPh sb="4" eb="6">
      <t>ケンミン</t>
    </rPh>
    <rPh sb="7" eb="8">
      <t>ニン</t>
    </rPh>
    <rPh sb="8" eb="9">
      <t>ア</t>
    </rPh>
    <rPh sb="11" eb="13">
      <t>ケイヒ</t>
    </rPh>
    <rPh sb="14" eb="16">
      <t>タンイ</t>
    </rPh>
    <rPh sb="17" eb="18">
      <t>エン</t>
    </rPh>
    <phoneticPr fontId="6"/>
  </si>
  <si>
    <t>債務償還費</t>
    <rPh sb="0" eb="2">
      <t>サイム</t>
    </rPh>
    <rPh sb="2" eb="5">
      <t>ショウカンヒ</t>
    </rPh>
    <phoneticPr fontId="6"/>
  </si>
  <si>
    <t>図書購入費</t>
    <rPh sb="0" eb="2">
      <t>トショ</t>
    </rPh>
    <rPh sb="2" eb="5">
      <t>コウニュウヒ</t>
    </rPh>
    <phoneticPr fontId="6"/>
  </si>
  <si>
    <t>設備・備品費</t>
    <rPh sb="0" eb="2">
      <t>セツビ</t>
    </rPh>
    <rPh sb="3" eb="5">
      <t>ビヒン</t>
    </rPh>
    <rPh sb="5" eb="6">
      <t>ヒ</t>
    </rPh>
    <phoneticPr fontId="6"/>
  </si>
  <si>
    <t>建築費</t>
    <rPh sb="0" eb="3">
      <t>ケンチクヒ</t>
    </rPh>
    <phoneticPr fontId="6"/>
  </si>
  <si>
    <t>土地費</t>
    <rPh sb="0" eb="2">
      <t>トチ</t>
    </rPh>
    <rPh sb="2" eb="3">
      <t>ヒ</t>
    </rPh>
    <phoneticPr fontId="6"/>
  </si>
  <si>
    <t>資本的支出</t>
    <rPh sb="0" eb="3">
      <t>シホンテキ</t>
    </rPh>
    <rPh sb="3" eb="5">
      <t>シシュツ</t>
    </rPh>
    <phoneticPr fontId="6"/>
  </si>
  <si>
    <t>所定支払金</t>
    <rPh sb="0" eb="2">
      <t>ショテイ</t>
    </rPh>
    <rPh sb="2" eb="4">
      <t>シハライ</t>
    </rPh>
    <rPh sb="4" eb="5">
      <t>キン</t>
    </rPh>
    <phoneticPr fontId="6"/>
  </si>
  <si>
    <t>その他の補助活動費</t>
    <rPh sb="2" eb="3">
      <t>タ</t>
    </rPh>
    <rPh sb="4" eb="6">
      <t>ホジョ</t>
    </rPh>
    <rPh sb="6" eb="8">
      <t>カツドウ</t>
    </rPh>
    <rPh sb="8" eb="9">
      <t>ヒ</t>
    </rPh>
    <phoneticPr fontId="6"/>
  </si>
  <si>
    <t>補助事業費</t>
    <rPh sb="0" eb="2">
      <t>ホジョ</t>
    </rPh>
    <rPh sb="2" eb="5">
      <t>ジギョウヒ</t>
    </rPh>
    <phoneticPr fontId="6"/>
  </si>
  <si>
    <t>補助活動費</t>
    <rPh sb="0" eb="5">
      <t>ホジョカツドウヒ</t>
    </rPh>
    <phoneticPr fontId="6"/>
  </si>
  <si>
    <t>その他の管理費</t>
    <rPh sb="0" eb="3">
      <t>ソノタ</t>
    </rPh>
    <rPh sb="4" eb="7">
      <t>カンリヒ</t>
    </rPh>
    <phoneticPr fontId="6"/>
  </si>
  <si>
    <t>修繕費</t>
    <rPh sb="0" eb="3">
      <t>シュウゼンヒ</t>
    </rPh>
    <phoneticPr fontId="6"/>
  </si>
  <si>
    <t>管理費</t>
    <rPh sb="0" eb="3">
      <t>カンリヒ</t>
    </rPh>
    <phoneticPr fontId="6"/>
  </si>
  <si>
    <t>教育活動費</t>
    <rPh sb="0" eb="4">
      <t>キョウイクカツドウ</t>
    </rPh>
    <rPh sb="4" eb="5">
      <t>ヒ</t>
    </rPh>
    <phoneticPr fontId="6"/>
  </si>
  <si>
    <t>退職・死傷手当</t>
    <rPh sb="0" eb="2">
      <t>タイショク</t>
    </rPh>
    <rPh sb="3" eb="5">
      <t>シショウ</t>
    </rPh>
    <rPh sb="5" eb="7">
      <t>テアテ</t>
    </rPh>
    <phoneticPr fontId="6"/>
  </si>
  <si>
    <t>恩給費等</t>
    <rPh sb="0" eb="2">
      <t>オンキュウ</t>
    </rPh>
    <rPh sb="2" eb="3">
      <t>ヒ</t>
    </rPh>
    <rPh sb="3" eb="4">
      <t>トウ</t>
    </rPh>
    <phoneticPr fontId="6"/>
  </si>
  <si>
    <t>共済組合等負担金</t>
    <rPh sb="0" eb="4">
      <t>キョウサイクミアイ</t>
    </rPh>
    <rPh sb="4" eb="5">
      <t>トウ</t>
    </rPh>
    <rPh sb="5" eb="8">
      <t>フタンキン</t>
    </rPh>
    <phoneticPr fontId="6"/>
  </si>
  <si>
    <t>その他の職員給与</t>
    <rPh sb="0" eb="3">
      <t>ソノタ</t>
    </rPh>
    <rPh sb="4" eb="6">
      <t>ショクイン</t>
    </rPh>
    <rPh sb="6" eb="8">
      <t>キュウヨ</t>
    </rPh>
    <phoneticPr fontId="6"/>
  </si>
  <si>
    <t>事務職員給与</t>
    <rPh sb="0" eb="4">
      <t>ジムショクイン</t>
    </rPh>
    <rPh sb="4" eb="6">
      <t>キュウヨ</t>
    </rPh>
    <phoneticPr fontId="6"/>
  </si>
  <si>
    <t>兼務教員給与</t>
    <rPh sb="0" eb="2">
      <t>ケンム</t>
    </rPh>
    <rPh sb="2" eb="4">
      <t>キョウイン</t>
    </rPh>
    <rPh sb="4" eb="6">
      <t>キュウヨ</t>
    </rPh>
    <phoneticPr fontId="6"/>
  </si>
  <si>
    <t>本務教員給与</t>
    <rPh sb="0" eb="4">
      <t>ホンムキョウイン</t>
    </rPh>
    <rPh sb="4" eb="6">
      <t>キュウヨ</t>
    </rPh>
    <phoneticPr fontId="6"/>
  </si>
  <si>
    <t>人件費</t>
    <rPh sb="0" eb="3">
      <t>ジンケンヒ</t>
    </rPh>
    <phoneticPr fontId="6"/>
  </si>
  <si>
    <t>消費的支出</t>
    <rPh sb="0" eb="3">
      <t>ショウヒテキ</t>
    </rPh>
    <rPh sb="3" eb="5">
      <t>シシュツ</t>
    </rPh>
    <phoneticPr fontId="6"/>
  </si>
  <si>
    <t>支　　出　　項　　目　　別　　内　　訳</t>
    <rPh sb="0" eb="4">
      <t>シシュツ</t>
    </rPh>
    <rPh sb="6" eb="13">
      <t>コウモクベツ</t>
    </rPh>
    <rPh sb="15" eb="19">
      <t>ウチワケ</t>
    </rPh>
    <phoneticPr fontId="6"/>
  </si>
  <si>
    <t>-</t>
  </si>
  <si>
    <t>公費に組み入れられない寄付金</t>
    <rPh sb="0" eb="2">
      <t>コウヒ</t>
    </rPh>
    <rPh sb="3" eb="6">
      <t>クミイ</t>
    </rPh>
    <rPh sb="11" eb="14">
      <t>キフキン</t>
    </rPh>
    <phoneticPr fontId="6"/>
  </si>
  <si>
    <t>公費に組み入れられた寄付金</t>
    <rPh sb="0" eb="2">
      <t>コウヒ</t>
    </rPh>
    <rPh sb="3" eb="6">
      <t>クミイ</t>
    </rPh>
    <rPh sb="10" eb="13">
      <t>キフキン</t>
    </rPh>
    <phoneticPr fontId="6"/>
  </si>
  <si>
    <t>地方債</t>
    <rPh sb="0" eb="3">
      <t>チホウサイ</t>
    </rPh>
    <phoneticPr fontId="6"/>
  </si>
  <si>
    <t>市町支出金</t>
    <rPh sb="0" eb="2">
      <t>シチョウ</t>
    </rPh>
    <rPh sb="2" eb="5">
      <t>シシュツキン</t>
    </rPh>
    <phoneticPr fontId="6"/>
  </si>
  <si>
    <t>県支出金</t>
    <rPh sb="0" eb="4">
      <t>ケンシシュツキン</t>
    </rPh>
    <phoneticPr fontId="6"/>
  </si>
  <si>
    <t>国庫補助金</t>
    <rPh sb="0" eb="2">
      <t>コッコ</t>
    </rPh>
    <rPh sb="2" eb="5">
      <t>ホジョキン</t>
    </rPh>
    <phoneticPr fontId="6"/>
  </si>
  <si>
    <t>地方債・寄付金以外の公費</t>
    <rPh sb="0" eb="3">
      <t>チホウサイ</t>
    </rPh>
    <rPh sb="4" eb="7">
      <t>キフキン</t>
    </rPh>
    <rPh sb="7" eb="9">
      <t>イガイ</t>
    </rPh>
    <rPh sb="10" eb="12">
      <t>コウヒ</t>
    </rPh>
    <phoneticPr fontId="6"/>
  </si>
  <si>
    <t>財源別内訳</t>
    <rPh sb="0" eb="2">
      <t>ザイゲン</t>
    </rPh>
    <rPh sb="2" eb="3">
      <t>ベツ</t>
    </rPh>
    <rPh sb="3" eb="5">
      <t>ウチワケ</t>
    </rPh>
    <phoneticPr fontId="6"/>
  </si>
  <si>
    <t>教育費総額</t>
    <rPh sb="0" eb="3">
      <t>キョウイクヒ</t>
    </rPh>
    <rPh sb="3" eb="5">
      <t>ソウガク</t>
    </rPh>
    <phoneticPr fontId="6"/>
  </si>
  <si>
    <t>通信制</t>
    <rPh sb="0" eb="2">
      <t>ツウシン</t>
    </rPh>
    <rPh sb="2" eb="3">
      <t>セイ</t>
    </rPh>
    <phoneticPr fontId="6"/>
  </si>
  <si>
    <t>定時制</t>
    <rPh sb="0" eb="3">
      <t>テイジセイ</t>
    </rPh>
    <phoneticPr fontId="6"/>
  </si>
  <si>
    <t>全日制</t>
    <rPh sb="0" eb="3">
      <t>ゼンニチセイ</t>
    </rPh>
    <phoneticPr fontId="6"/>
  </si>
  <si>
    <t>専修学校</t>
    <rPh sb="0" eb="2">
      <t>センシュウ</t>
    </rPh>
    <rPh sb="2" eb="4">
      <t>ガッコウ</t>
    </rPh>
    <phoneticPr fontId="6"/>
  </si>
  <si>
    <t>高等学校</t>
    <rPh sb="0" eb="4">
      <t>コウトウガッコウ</t>
    </rPh>
    <phoneticPr fontId="6"/>
  </si>
  <si>
    <t>特別支援学校</t>
    <rPh sb="0" eb="2">
      <t>トクベツ</t>
    </rPh>
    <rPh sb="2" eb="4">
      <t>シエン</t>
    </rPh>
    <rPh sb="4" eb="6">
      <t>ガッコウ</t>
    </rPh>
    <phoneticPr fontId="6"/>
  </si>
  <si>
    <t>中学校</t>
    <rPh sb="0" eb="3">
      <t>チュウガッコウ</t>
    </rPh>
    <phoneticPr fontId="6"/>
  </si>
  <si>
    <t>小学校</t>
    <rPh sb="0" eb="3">
      <t>ショウガッコウ</t>
    </rPh>
    <phoneticPr fontId="6"/>
  </si>
  <si>
    <t>認定こども園</t>
    <rPh sb="0" eb="2">
      <t>ニンテイ</t>
    </rPh>
    <rPh sb="5" eb="6">
      <t>エン</t>
    </rPh>
    <phoneticPr fontId="6"/>
  </si>
  <si>
    <t>幼稚園</t>
    <rPh sb="0" eb="3">
      <t>ヨウチエン</t>
    </rPh>
    <phoneticPr fontId="6"/>
  </si>
  <si>
    <t>全学校</t>
    <rPh sb="0" eb="1">
      <t>ゼン</t>
    </rPh>
    <rPh sb="1" eb="3">
      <t>ガッコウ</t>
    </rPh>
    <phoneticPr fontId="6"/>
  </si>
  <si>
    <t>教育行政費</t>
    <rPh sb="0" eb="4">
      <t>キョウイクギョウセイ</t>
    </rPh>
    <rPh sb="4" eb="5">
      <t>ヒ</t>
    </rPh>
    <phoneticPr fontId="6"/>
  </si>
  <si>
    <t>社会教育費</t>
    <rPh sb="0" eb="5">
      <t>シャカイキョウイクヒ</t>
    </rPh>
    <phoneticPr fontId="6"/>
  </si>
  <si>
    <t>学校教育費</t>
    <rPh sb="0" eb="5">
      <t>ガッコウキョウイクヒ</t>
    </rPh>
    <phoneticPr fontId="6"/>
  </si>
  <si>
    <t>総　　額</t>
    <rPh sb="0" eb="1">
      <t>フサ</t>
    </rPh>
    <rPh sb="3" eb="4">
      <t>ガク</t>
    </rPh>
    <phoneticPr fontId="6"/>
  </si>
  <si>
    <t>区分</t>
    <rPh sb="0" eb="2">
      <t>クブン</t>
    </rPh>
    <phoneticPr fontId="6"/>
  </si>
  <si>
    <t>（単位　千円）</t>
    <rPh sb="1" eb="3">
      <t>タンイ</t>
    </rPh>
    <rPh sb="4" eb="6">
      <t>センエン</t>
    </rPh>
    <phoneticPr fontId="6"/>
  </si>
  <si>
    <t>　総 　括 　表</t>
    <rPh sb="1" eb="5">
      <t>ソウカツ</t>
    </rPh>
    <rPh sb="7" eb="8">
      <t>ヒョウ</t>
    </rPh>
    <phoneticPr fontId="6"/>
  </si>
  <si>
    <t>教 　育 　費</t>
    <rPh sb="0" eb="7">
      <t>キョウイクヒ</t>
    </rPh>
    <phoneticPr fontId="6"/>
  </si>
  <si>
    <t>地方教育費調査</t>
    <rPh sb="0" eb="2">
      <t>チホウ</t>
    </rPh>
    <rPh sb="2" eb="5">
      <t>キョウイクヒ</t>
    </rPh>
    <rPh sb="5" eb="7">
      <t>チョウサ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</si>
</sst>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38" fontId="2" fillId="0" borderId="0" xfId="1" applyFont="1" applyFill="1"/>
    <xf numFmtId="0" fontId="4" fillId="0" borderId="0" xfId="0" applyFont="1" applyFill="1"/>
    <xf numFmtId="38" fontId="4" fillId="0" borderId="0" xfId="1" applyFont="1" applyFill="1"/>
    <xf numFmtId="38" fontId="5" fillId="0" borderId="0" xfId="1" applyFont="1" applyFill="1" applyProtection="1">
      <protection locked="0"/>
    </xf>
    <xf numFmtId="38" fontId="5" fillId="0" borderId="0" xfId="1" applyFont="1" applyFill="1" applyBorder="1" applyAlignment="1" applyProtection="1">
      <alignment horizontal="right"/>
      <protection locked="0"/>
    </xf>
    <xf numFmtId="38" fontId="5" fillId="0" borderId="1" xfId="1" applyFont="1" applyFill="1" applyBorder="1" applyAlignment="1" applyProtection="1">
      <alignment horizontal="right"/>
      <protection locked="0"/>
    </xf>
    <xf numFmtId="38" fontId="2" fillId="0" borderId="1" xfId="1" applyFont="1" applyFill="1" applyBorder="1"/>
    <xf numFmtId="38" fontId="2" fillId="0" borderId="0" xfId="1" applyFont="1" applyFill="1" applyAlignment="1">
      <alignment vertical="center"/>
    </xf>
    <xf numFmtId="38" fontId="2" fillId="0" borderId="2" xfId="1" applyFont="1" applyFill="1" applyBorder="1" applyAlignment="1" applyProtection="1">
      <alignment horizontal="right" vertical="center"/>
      <protection locked="0"/>
    </xf>
    <xf numFmtId="38" fontId="2" fillId="0" borderId="2" xfId="1" applyFont="1" applyFill="1" applyBorder="1" applyAlignment="1" applyProtection="1">
      <alignment vertical="center"/>
      <protection locked="0"/>
    </xf>
    <xf numFmtId="38" fontId="2" fillId="0" borderId="0" xfId="1" applyFont="1" applyFill="1" applyBorder="1" applyAlignment="1" applyProtection="1">
      <alignment vertical="center"/>
      <protection locked="0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/>
    </xf>
    <xf numFmtId="38" fontId="2" fillId="0" borderId="3" xfId="1" applyFont="1" applyFill="1" applyBorder="1" applyAlignment="1">
      <alignment vertical="center"/>
    </xf>
    <xf numFmtId="38" fontId="2" fillId="0" borderId="0" xfId="1" applyFont="1" applyFill="1" applyAlignment="1">
      <alignment horizontal="right"/>
    </xf>
    <xf numFmtId="38" fontId="2" fillId="0" borderId="3" xfId="1" applyFont="1" applyFill="1" applyBorder="1"/>
    <xf numFmtId="38" fontId="2" fillId="0" borderId="0" xfId="1" applyFont="1" applyFill="1" applyAlignment="1">
      <alignment horizontal="right" vertical="center"/>
    </xf>
    <xf numFmtId="38" fontId="2" fillId="0" borderId="0" xfId="1" applyFont="1" applyFill="1" applyAlignment="1"/>
    <xf numFmtId="38" fontId="2" fillId="0" borderId="0" xfId="1" applyFont="1" applyFill="1" applyAlignment="1">
      <alignment horizontal="distributed"/>
    </xf>
    <xf numFmtId="38" fontId="2" fillId="0" borderId="0" xfId="1" applyFont="1" applyFill="1" applyAlignment="1">
      <alignment horizontal="center" vertical="center" textRotation="255"/>
    </xf>
    <xf numFmtId="38" fontId="2" fillId="0" borderId="0" xfId="1" applyFont="1" applyFill="1" applyAlignment="1">
      <alignment horizontal="right" vertical="center"/>
    </xf>
    <xf numFmtId="38" fontId="7" fillId="0" borderId="0" xfId="1" applyFont="1" applyFill="1" applyAlignment="1">
      <alignment horizontal="distributed"/>
    </xf>
    <xf numFmtId="38" fontId="2" fillId="0" borderId="0" xfId="1" applyFont="1" applyFill="1" applyAlignment="1">
      <alignment horizontal="distributed"/>
    </xf>
    <xf numFmtId="38" fontId="4" fillId="0" borderId="0" xfId="1" applyFont="1" applyFill="1" applyAlignment="1">
      <alignment horizontal="distributed"/>
    </xf>
    <xf numFmtId="38" fontId="2" fillId="0" borderId="0" xfId="1" applyFont="1" applyFill="1" applyAlignment="1">
      <alignment horizontal="center" vertical="distributed" textRotation="255" justifyLastLine="1"/>
    </xf>
    <xf numFmtId="38" fontId="4" fillId="0" borderId="0" xfId="1" applyFont="1" applyFill="1" applyBorder="1" applyAlignment="1">
      <alignment horizontal="distributed"/>
    </xf>
    <xf numFmtId="38" fontId="2" fillId="0" borderId="4" xfId="1" applyFont="1" applyFill="1" applyBorder="1"/>
    <xf numFmtId="38" fontId="2" fillId="0" borderId="5" xfId="1" applyFont="1" applyFill="1" applyBorder="1" applyAlignment="1">
      <alignment horizontal="distributed"/>
    </xf>
    <xf numFmtId="38" fontId="2" fillId="0" borderId="6" xfId="1" applyFont="1" applyFill="1" applyBorder="1" applyAlignment="1">
      <alignment horizontal="distributed" vertical="center" justifyLastLine="1"/>
    </xf>
    <xf numFmtId="38" fontId="2" fillId="0" borderId="7" xfId="1" applyFont="1" applyFill="1" applyBorder="1" applyAlignment="1">
      <alignment horizontal="distributed" vertical="center" justifyLastLine="1"/>
    </xf>
    <xf numFmtId="38" fontId="2" fillId="0" borderId="8" xfId="1" applyFont="1" applyFill="1" applyBorder="1" applyAlignment="1">
      <alignment horizontal="distributed" vertical="center" justifyLastLine="1"/>
    </xf>
    <xf numFmtId="38" fontId="2" fillId="0" borderId="7" xfId="1" applyFont="1" applyFill="1" applyBorder="1" applyAlignment="1">
      <alignment horizontal="distributed" vertical="center" justifyLastLine="1"/>
    </xf>
    <xf numFmtId="0" fontId="4" fillId="0" borderId="7" xfId="1" applyNumberFormat="1" applyFont="1" applyFill="1" applyBorder="1" applyAlignment="1">
      <alignment horizontal="distributed" vertical="center" wrapText="1" justifyLastLine="1"/>
    </xf>
    <xf numFmtId="38" fontId="2" fillId="0" borderId="9" xfId="1" applyFont="1" applyFill="1" applyBorder="1" applyAlignment="1">
      <alignment horizontal="distributed" vertical="center" justifyLastLine="1"/>
    </xf>
    <xf numFmtId="38" fontId="2" fillId="0" borderId="9" xfId="1" applyFont="1" applyFill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distributed" vertical="center" justifyLastLine="1"/>
    </xf>
    <xf numFmtId="38" fontId="2" fillId="0" borderId="11" xfId="1" applyFont="1" applyFill="1" applyBorder="1" applyAlignment="1">
      <alignment horizontal="distributed" vertical="center" justifyLastLine="1"/>
    </xf>
    <xf numFmtId="38" fontId="2" fillId="0" borderId="12" xfId="1" applyFont="1" applyFill="1" applyBorder="1" applyAlignment="1">
      <alignment horizontal="distributed" vertical="center" justifyLastLine="1"/>
    </xf>
    <xf numFmtId="38" fontId="2" fillId="0" borderId="12" xfId="1" applyFont="1" applyFill="1" applyBorder="1" applyAlignment="1">
      <alignment horizontal="center" vertical="center" shrinkToFit="1"/>
    </xf>
    <xf numFmtId="38" fontId="2" fillId="0" borderId="13" xfId="1" applyFont="1" applyFill="1" applyBorder="1" applyAlignment="1">
      <alignment horizontal="distributed" vertical="center" justifyLastLine="1"/>
    </xf>
    <xf numFmtId="38" fontId="2" fillId="0" borderId="3" xfId="1" applyFont="1" applyFill="1" applyBorder="1" applyAlignment="1">
      <alignment horizontal="distributed" vertical="center" justifyLastLine="1"/>
    </xf>
    <xf numFmtId="38" fontId="2" fillId="0" borderId="0" xfId="1" applyFont="1" applyFill="1" applyBorder="1" applyAlignment="1">
      <alignment horizontal="distributed" vertical="center" justifyLastLine="1"/>
    </xf>
    <xf numFmtId="38" fontId="2" fillId="0" borderId="14" xfId="1" applyFont="1" applyFill="1" applyBorder="1" applyAlignment="1">
      <alignment horizontal="distributed" vertical="center" justifyLastLine="1"/>
    </xf>
    <xf numFmtId="38" fontId="2" fillId="0" borderId="15" xfId="1" applyFont="1" applyFill="1" applyBorder="1" applyAlignment="1">
      <alignment horizontal="distributed" vertical="center" justifyLastLine="1"/>
    </xf>
    <xf numFmtId="38" fontId="2" fillId="0" borderId="16" xfId="1" applyFont="1" applyFill="1" applyBorder="1" applyAlignment="1">
      <alignment horizontal="distributed" vertical="top" indent="10"/>
    </xf>
    <xf numFmtId="38" fontId="2" fillId="0" borderId="17" xfId="1" applyFont="1" applyFill="1" applyBorder="1" applyAlignment="1">
      <alignment horizontal="distributed" vertical="top" indent="10"/>
    </xf>
    <xf numFmtId="38" fontId="2" fillId="0" borderId="14" xfId="1" applyFont="1" applyFill="1" applyBorder="1" applyAlignment="1">
      <alignment horizontal="distributed" vertical="top" indent="10"/>
    </xf>
    <xf numFmtId="38" fontId="2" fillId="0" borderId="18" xfId="1" applyFont="1" applyFill="1" applyBorder="1" applyAlignment="1">
      <alignment horizontal="distributed" vertical="center" justifyLastLine="1"/>
    </xf>
    <xf numFmtId="38" fontId="2" fillId="0" borderId="19" xfId="1" applyFont="1" applyFill="1" applyBorder="1" applyAlignment="1">
      <alignment horizontal="distributed" vertical="center" justifyLastLine="1"/>
    </xf>
    <xf numFmtId="38" fontId="2" fillId="0" borderId="1" xfId="1" applyFont="1" applyFill="1" applyBorder="1" applyAlignment="1">
      <alignment horizontal="distributed" vertical="center" justifyLastLine="1"/>
    </xf>
    <xf numFmtId="38" fontId="8" fillId="0" borderId="0" xfId="1" applyFont="1" applyFill="1"/>
    <xf numFmtId="38" fontId="8" fillId="0" borderId="0" xfId="1" applyFont="1" applyFill="1" applyAlignment="1">
      <alignment horizontal="right"/>
    </xf>
    <xf numFmtId="38" fontId="5" fillId="0" borderId="0" xfId="1" applyFont="1" applyFill="1" applyAlignment="1">
      <alignment horizontal="right"/>
    </xf>
    <xf numFmtId="38" fontId="5" fillId="0" borderId="0" xfId="1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9</xdr:row>
      <xdr:rowOff>133350</xdr:rowOff>
    </xdr:from>
    <xdr:to>
      <xdr:col>2</xdr:col>
      <xdr:colOff>0</xdr:colOff>
      <xdr:row>9</xdr:row>
      <xdr:rowOff>133350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 flipV="1">
          <a:off x="1019175" y="16192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390525</xdr:colOff>
      <xdr:row>9</xdr:row>
      <xdr:rowOff>133350</xdr:rowOff>
    </xdr:from>
    <xdr:to>
      <xdr:col>1</xdr:col>
      <xdr:colOff>390525</xdr:colOff>
      <xdr:row>15</xdr:row>
      <xdr:rowOff>152400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1019175" y="1619250"/>
          <a:ext cx="0" cy="1009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361950</xdr:colOff>
      <xdr:row>10</xdr:row>
      <xdr:rowOff>104775</xdr:rowOff>
    </xdr:from>
    <xdr:to>
      <xdr:col>2</xdr:col>
      <xdr:colOff>457200</xdr:colOff>
      <xdr:row>10</xdr:row>
      <xdr:rowOff>104775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H="1">
          <a:off x="1619250" y="1755775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10</xdr:row>
      <xdr:rowOff>114300</xdr:rowOff>
    </xdr:from>
    <xdr:to>
      <xdr:col>2</xdr:col>
      <xdr:colOff>371475</xdr:colOff>
      <xdr:row>12</xdr:row>
      <xdr:rowOff>133350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1628775" y="1765300"/>
          <a:ext cx="0" cy="349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12</xdr:row>
      <xdr:rowOff>123825</xdr:rowOff>
    </xdr:from>
    <xdr:to>
      <xdr:col>3</xdr:col>
      <xdr:colOff>0</xdr:colOff>
      <xdr:row>12</xdr:row>
      <xdr:rowOff>123825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1638300" y="2105025"/>
          <a:ext cx="247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15</xdr:row>
      <xdr:rowOff>0</xdr:rowOff>
    </xdr:from>
    <xdr:to>
      <xdr:col>2</xdr:col>
      <xdr:colOff>371475</xdr:colOff>
      <xdr:row>15</xdr:row>
      <xdr:rowOff>0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>
          <a:off x="1628775" y="2476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390525</xdr:colOff>
      <xdr:row>17</xdr:row>
      <xdr:rowOff>114300</xdr:rowOff>
    </xdr:from>
    <xdr:to>
      <xdr:col>2</xdr:col>
      <xdr:colOff>0</xdr:colOff>
      <xdr:row>17</xdr:row>
      <xdr:rowOff>114300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 flipH="1" flipV="1">
          <a:off x="1019175" y="292100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390525</xdr:colOff>
      <xdr:row>17</xdr:row>
      <xdr:rowOff>114300</xdr:rowOff>
    </xdr:from>
    <xdr:to>
      <xdr:col>1</xdr:col>
      <xdr:colOff>390525</xdr:colOff>
      <xdr:row>39</xdr:row>
      <xdr:rowOff>123825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 flipH="1">
          <a:off x="1019175" y="2921000"/>
          <a:ext cx="0" cy="3641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390525</xdr:colOff>
      <xdr:row>39</xdr:row>
      <xdr:rowOff>123825</xdr:rowOff>
    </xdr:from>
    <xdr:to>
      <xdr:col>2</xdr:col>
      <xdr:colOff>0</xdr:colOff>
      <xdr:row>39</xdr:row>
      <xdr:rowOff>123825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1019175" y="6562725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361950</xdr:colOff>
      <xdr:row>18</xdr:row>
      <xdr:rowOff>114300</xdr:rowOff>
    </xdr:from>
    <xdr:to>
      <xdr:col>2</xdr:col>
      <xdr:colOff>457200</xdr:colOff>
      <xdr:row>18</xdr:row>
      <xdr:rowOff>114300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 flipH="1">
          <a:off x="1619250" y="3086100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18</xdr:row>
      <xdr:rowOff>123825</xdr:rowOff>
    </xdr:from>
    <xdr:to>
      <xdr:col>2</xdr:col>
      <xdr:colOff>371475</xdr:colOff>
      <xdr:row>33</xdr:row>
      <xdr:rowOff>133350</xdr:rowOff>
    </xdr:to>
    <xdr:sp macro="" textlink="">
      <xdr:nvSpPr>
        <xdr:cNvPr id="12" name="Line 17"/>
        <xdr:cNvSpPr>
          <a:spLocks noChangeShapeType="1"/>
        </xdr:cNvSpPr>
      </xdr:nvSpPr>
      <xdr:spPr bwMode="auto">
        <a:xfrm>
          <a:off x="1628775" y="3095625"/>
          <a:ext cx="0" cy="2486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33</xdr:row>
      <xdr:rowOff>133350</xdr:rowOff>
    </xdr:from>
    <xdr:to>
      <xdr:col>3</xdr:col>
      <xdr:colOff>0</xdr:colOff>
      <xdr:row>33</xdr:row>
      <xdr:rowOff>133350</xdr:rowOff>
    </xdr:to>
    <xdr:sp macro="" textlink="">
      <xdr:nvSpPr>
        <xdr:cNvPr id="13" name="Line 18"/>
        <xdr:cNvSpPr>
          <a:spLocks noChangeShapeType="1"/>
        </xdr:cNvSpPr>
      </xdr:nvSpPr>
      <xdr:spPr bwMode="auto">
        <a:xfrm>
          <a:off x="1628775" y="5581650"/>
          <a:ext cx="257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35</xdr:row>
      <xdr:rowOff>123825</xdr:rowOff>
    </xdr:from>
    <xdr:to>
      <xdr:col>2</xdr:col>
      <xdr:colOff>457200</xdr:colOff>
      <xdr:row>35</xdr:row>
      <xdr:rowOff>123825</xdr:rowOff>
    </xdr:to>
    <xdr:sp macro="" textlink="">
      <xdr:nvSpPr>
        <xdr:cNvPr id="14" name="Line 19"/>
        <xdr:cNvSpPr>
          <a:spLocks noChangeShapeType="1"/>
        </xdr:cNvSpPr>
      </xdr:nvSpPr>
      <xdr:spPr bwMode="auto">
        <a:xfrm flipH="1">
          <a:off x="1628775" y="5902325"/>
          <a:ext cx="85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35</xdr:row>
      <xdr:rowOff>133350</xdr:rowOff>
    </xdr:from>
    <xdr:to>
      <xdr:col>2</xdr:col>
      <xdr:colOff>381000</xdr:colOff>
      <xdr:row>38</xdr:row>
      <xdr:rowOff>123825</xdr:rowOff>
    </xdr:to>
    <xdr:sp macro="" textlink="">
      <xdr:nvSpPr>
        <xdr:cNvPr id="15" name="Line 20"/>
        <xdr:cNvSpPr>
          <a:spLocks noChangeShapeType="1"/>
        </xdr:cNvSpPr>
      </xdr:nvSpPr>
      <xdr:spPr bwMode="auto">
        <a:xfrm>
          <a:off x="1638300" y="5911850"/>
          <a:ext cx="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38</xdr:row>
      <xdr:rowOff>123825</xdr:rowOff>
    </xdr:from>
    <xdr:to>
      <xdr:col>3</xdr:col>
      <xdr:colOff>0</xdr:colOff>
      <xdr:row>38</xdr:row>
      <xdr:rowOff>123825</xdr:rowOff>
    </xdr:to>
    <xdr:sp macro="" textlink="">
      <xdr:nvSpPr>
        <xdr:cNvPr id="16" name="Line 21"/>
        <xdr:cNvSpPr>
          <a:spLocks noChangeShapeType="1"/>
        </xdr:cNvSpPr>
      </xdr:nvSpPr>
      <xdr:spPr bwMode="auto">
        <a:xfrm>
          <a:off x="1638300" y="6397625"/>
          <a:ext cx="247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295275</xdr:colOff>
      <xdr:row>19</xdr:row>
      <xdr:rowOff>123825</xdr:rowOff>
    </xdr:from>
    <xdr:to>
      <xdr:col>4</xdr:col>
      <xdr:colOff>0</xdr:colOff>
      <xdr:row>19</xdr:row>
      <xdr:rowOff>123825</xdr:rowOff>
    </xdr:to>
    <xdr:sp macro="" textlink="">
      <xdr:nvSpPr>
        <xdr:cNvPr id="17" name="Line 22"/>
        <xdr:cNvSpPr>
          <a:spLocks noChangeShapeType="1"/>
        </xdr:cNvSpPr>
      </xdr:nvSpPr>
      <xdr:spPr bwMode="auto">
        <a:xfrm flipH="1">
          <a:off x="2181225" y="3260725"/>
          <a:ext cx="333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295275</xdr:colOff>
      <xdr:row>19</xdr:row>
      <xdr:rowOff>123825</xdr:rowOff>
    </xdr:from>
    <xdr:to>
      <xdr:col>3</xdr:col>
      <xdr:colOff>295275</xdr:colOff>
      <xdr:row>25</xdr:row>
      <xdr:rowOff>142875</xdr:rowOff>
    </xdr:to>
    <xdr:sp macro="" textlink="">
      <xdr:nvSpPr>
        <xdr:cNvPr id="18" name="Line 23"/>
        <xdr:cNvSpPr>
          <a:spLocks noChangeShapeType="1"/>
        </xdr:cNvSpPr>
      </xdr:nvSpPr>
      <xdr:spPr bwMode="auto">
        <a:xfrm>
          <a:off x="2181225" y="3260725"/>
          <a:ext cx="0" cy="1009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25</xdr:row>
      <xdr:rowOff>133350</xdr:rowOff>
    </xdr:from>
    <xdr:to>
      <xdr:col>4</xdr:col>
      <xdr:colOff>9525</xdr:colOff>
      <xdr:row>25</xdr:row>
      <xdr:rowOff>133350</xdr:rowOff>
    </xdr:to>
    <xdr:sp macro="" textlink="">
      <xdr:nvSpPr>
        <xdr:cNvPr id="19" name="Line 24"/>
        <xdr:cNvSpPr>
          <a:spLocks noChangeShapeType="1"/>
        </xdr:cNvSpPr>
      </xdr:nvSpPr>
      <xdr:spPr bwMode="auto">
        <a:xfrm flipV="1">
          <a:off x="2190750" y="4260850"/>
          <a:ext cx="333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314325</xdr:colOff>
      <xdr:row>28</xdr:row>
      <xdr:rowOff>133350</xdr:rowOff>
    </xdr:from>
    <xdr:to>
      <xdr:col>4</xdr:col>
      <xdr:colOff>0</xdr:colOff>
      <xdr:row>28</xdr:row>
      <xdr:rowOff>133350</xdr:rowOff>
    </xdr:to>
    <xdr:sp macro="" textlink="">
      <xdr:nvSpPr>
        <xdr:cNvPr id="20" name="Line 25"/>
        <xdr:cNvSpPr>
          <a:spLocks noChangeShapeType="1"/>
        </xdr:cNvSpPr>
      </xdr:nvSpPr>
      <xdr:spPr bwMode="auto">
        <a:xfrm flipH="1" flipV="1">
          <a:off x="2200275" y="4756150"/>
          <a:ext cx="31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314325</xdr:colOff>
      <xdr:row>28</xdr:row>
      <xdr:rowOff>133350</xdr:rowOff>
    </xdr:from>
    <xdr:to>
      <xdr:col>3</xdr:col>
      <xdr:colOff>314325</xdr:colOff>
      <xdr:row>29</xdr:row>
      <xdr:rowOff>142875</xdr:rowOff>
    </xdr:to>
    <xdr:sp macro="" textlink="">
      <xdr:nvSpPr>
        <xdr:cNvPr id="21" name="Line 26"/>
        <xdr:cNvSpPr>
          <a:spLocks noChangeShapeType="1"/>
        </xdr:cNvSpPr>
      </xdr:nvSpPr>
      <xdr:spPr bwMode="auto">
        <a:xfrm>
          <a:off x="2200275" y="4756150"/>
          <a:ext cx="0" cy="174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314325</xdr:colOff>
      <xdr:row>29</xdr:row>
      <xdr:rowOff>142875</xdr:rowOff>
    </xdr:from>
    <xdr:to>
      <xdr:col>4</xdr:col>
      <xdr:colOff>9525</xdr:colOff>
      <xdr:row>29</xdr:row>
      <xdr:rowOff>142875</xdr:rowOff>
    </xdr:to>
    <xdr:sp macro="" textlink="">
      <xdr:nvSpPr>
        <xdr:cNvPr id="22" name="Line 28"/>
        <xdr:cNvSpPr>
          <a:spLocks noChangeShapeType="1"/>
        </xdr:cNvSpPr>
      </xdr:nvSpPr>
      <xdr:spPr bwMode="auto">
        <a:xfrm>
          <a:off x="2200275" y="493077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123825</xdr:colOff>
      <xdr:row>35</xdr:row>
      <xdr:rowOff>9525</xdr:rowOff>
    </xdr:from>
    <xdr:to>
      <xdr:col>17</xdr:col>
      <xdr:colOff>209550</xdr:colOff>
      <xdr:row>36</xdr:row>
      <xdr:rowOff>190500</xdr:rowOff>
    </xdr:to>
    <xdr:sp macro="" textlink="">
      <xdr:nvSpPr>
        <xdr:cNvPr id="23" name="AutoShape 29"/>
        <xdr:cNvSpPr>
          <a:spLocks/>
        </xdr:cNvSpPr>
      </xdr:nvSpPr>
      <xdr:spPr bwMode="auto">
        <a:xfrm>
          <a:off x="10810875" y="5788025"/>
          <a:ext cx="85725" cy="320675"/>
        </a:xfrm>
        <a:prstGeom prst="rightBrace">
          <a:avLst>
            <a:gd name="adj1" fmla="val 3796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390525</xdr:colOff>
      <xdr:row>15</xdr:row>
      <xdr:rowOff>142875</xdr:rowOff>
    </xdr:from>
    <xdr:to>
      <xdr:col>2</xdr:col>
      <xdr:colOff>0</xdr:colOff>
      <xdr:row>15</xdr:row>
      <xdr:rowOff>142875</xdr:rowOff>
    </xdr:to>
    <xdr:sp macro="" textlink="">
      <xdr:nvSpPr>
        <xdr:cNvPr id="24" name="Line 31"/>
        <xdr:cNvSpPr>
          <a:spLocks noChangeShapeType="1"/>
        </xdr:cNvSpPr>
      </xdr:nvSpPr>
      <xdr:spPr bwMode="auto">
        <a:xfrm>
          <a:off x="1019175" y="2619375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74892</xdr:colOff>
      <xdr:row>44</xdr:row>
      <xdr:rowOff>64621</xdr:rowOff>
    </xdr:from>
    <xdr:to>
      <xdr:col>11</xdr:col>
      <xdr:colOff>14941</xdr:colOff>
      <xdr:row>45</xdr:row>
      <xdr:rowOff>874246</xdr:rowOff>
    </xdr:to>
    <xdr:sp macro="" textlink="">
      <xdr:nvSpPr>
        <xdr:cNvPr id="25" name="テキスト ボックス 24"/>
        <xdr:cNvSpPr txBox="1"/>
      </xdr:nvSpPr>
      <xdr:spPr>
        <a:xfrm>
          <a:off x="74892" y="7329021"/>
          <a:ext cx="6855199" cy="263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（注）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 １．在学者数は「令和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年度学校基本統計（学校基本調査報告書）」　　　　　　　　　</a:t>
          </a:r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人口は「住民基本台帳に基づく人口、人口動態及び世帯数（令和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日現在）」の数値である。</a:t>
          </a:r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     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２．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社会教育費、教育行政費の人口には、住民基本台帳の適用対象となった</a:t>
          </a:r>
          <a:r>
            <a:rPr lang="ja-JP" altLang="ja-JP" sz="10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外国人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住人が含まれる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</a:p>
      </xdr:txBody>
    </xdr:sp>
    <xdr:clientData/>
  </xdr:twoCellAnchor>
  <xdr:twoCellAnchor>
    <xdr:from>
      <xdr:col>3</xdr:col>
      <xdr:colOff>314325</xdr:colOff>
      <xdr:row>31</xdr:row>
      <xdr:rowOff>133350</xdr:rowOff>
    </xdr:from>
    <xdr:to>
      <xdr:col>4</xdr:col>
      <xdr:colOff>0</xdr:colOff>
      <xdr:row>31</xdr:row>
      <xdr:rowOff>133350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H="1" flipV="1">
          <a:off x="2200275" y="5251450"/>
          <a:ext cx="31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314325</xdr:colOff>
      <xdr:row>31</xdr:row>
      <xdr:rowOff>133350</xdr:rowOff>
    </xdr:from>
    <xdr:to>
      <xdr:col>3</xdr:col>
      <xdr:colOff>314325</xdr:colOff>
      <xdr:row>32</xdr:row>
      <xdr:rowOff>142875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2200275" y="5251450"/>
          <a:ext cx="0" cy="174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314325</xdr:colOff>
      <xdr:row>32</xdr:row>
      <xdr:rowOff>142875</xdr:rowOff>
    </xdr:from>
    <xdr:to>
      <xdr:col>4</xdr:col>
      <xdr:colOff>9525</xdr:colOff>
      <xdr:row>32</xdr:row>
      <xdr:rowOff>142875</xdr:rowOff>
    </xdr:to>
    <xdr:sp macro="" textlink="">
      <xdr:nvSpPr>
        <xdr:cNvPr id="28" name="Line 28"/>
        <xdr:cNvSpPr>
          <a:spLocks noChangeShapeType="1"/>
        </xdr:cNvSpPr>
      </xdr:nvSpPr>
      <xdr:spPr bwMode="auto">
        <a:xfrm>
          <a:off x="2200275" y="5426075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4/4&#22320;&#26041;&#25945;&#32946;&#36027;&#35519;&#26619;&#65288;&#26410;&#65289;/r4(3)-1-16(H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</sheetNames>
    <sheetDataSet>
      <sheetData sheetId="0"/>
      <sheetData sheetId="1">
        <row r="7">
          <cell r="H7">
            <v>72772</v>
          </cell>
          <cell r="J7">
            <v>28220</v>
          </cell>
          <cell r="L7">
            <v>4531351</v>
          </cell>
          <cell r="N7">
            <v>154787</v>
          </cell>
          <cell r="P7" t="str">
            <v>-</v>
          </cell>
        </row>
        <row r="8">
          <cell r="F8">
            <v>3816077</v>
          </cell>
        </row>
        <row r="9">
          <cell r="F9">
            <v>3016362</v>
          </cell>
        </row>
        <row r="10">
          <cell r="F10">
            <v>1817194</v>
          </cell>
        </row>
        <row r="11">
          <cell r="F11">
            <v>169236</v>
          </cell>
        </row>
        <row r="12">
          <cell r="F12">
            <v>31499</v>
          </cell>
        </row>
        <row r="13">
          <cell r="F13">
            <v>401006</v>
          </cell>
        </row>
        <row r="14">
          <cell r="F14">
            <v>477853</v>
          </cell>
        </row>
        <row r="15">
          <cell r="F15" t="str">
            <v>-</v>
          </cell>
        </row>
        <row r="16">
          <cell r="F16">
            <v>119574</v>
          </cell>
        </row>
        <row r="17">
          <cell r="F17">
            <v>97534</v>
          </cell>
        </row>
        <row r="18">
          <cell r="F18">
            <v>323361</v>
          </cell>
        </row>
        <row r="19">
          <cell r="F19">
            <v>83293</v>
          </cell>
        </row>
        <row r="20">
          <cell r="F20">
            <v>240068</v>
          </cell>
        </row>
        <row r="21">
          <cell r="F21">
            <v>362674</v>
          </cell>
        </row>
        <row r="22">
          <cell r="F22">
            <v>32530</v>
          </cell>
        </row>
        <row r="23">
          <cell r="F23">
            <v>330144</v>
          </cell>
        </row>
        <row r="24">
          <cell r="F24">
            <v>16146</v>
          </cell>
        </row>
        <row r="25">
          <cell r="F25">
            <v>438064</v>
          </cell>
        </row>
        <row r="26">
          <cell r="F26">
            <v>3</v>
          </cell>
        </row>
        <row r="27">
          <cell r="F27">
            <v>408819</v>
          </cell>
        </row>
        <row r="28">
          <cell r="F28">
            <v>26085</v>
          </cell>
        </row>
        <row r="29">
          <cell r="F29">
            <v>3157</v>
          </cell>
        </row>
        <row r="30">
          <cell r="F30">
            <v>532989</v>
          </cell>
        </row>
        <row r="37">
          <cell r="H37">
            <v>87561</v>
          </cell>
          <cell r="J37">
            <v>36573</v>
          </cell>
          <cell r="L37">
            <v>5734384</v>
          </cell>
          <cell r="N37">
            <v>515959</v>
          </cell>
          <cell r="P37">
            <v>890</v>
          </cell>
        </row>
        <row r="38">
          <cell r="F38">
            <v>5340416</v>
          </cell>
        </row>
        <row r="39">
          <cell r="F39">
            <v>4588747</v>
          </cell>
        </row>
        <row r="40">
          <cell r="F40">
            <v>2828731</v>
          </cell>
        </row>
        <row r="41">
          <cell r="F41">
            <v>297823</v>
          </cell>
        </row>
        <row r="42">
          <cell r="F42">
            <v>18473</v>
          </cell>
        </row>
        <row r="43">
          <cell r="F43">
            <v>739167</v>
          </cell>
        </row>
        <row r="44">
          <cell r="F44">
            <v>592346</v>
          </cell>
        </row>
        <row r="45">
          <cell r="F45" t="str">
            <v>-</v>
          </cell>
        </row>
        <row r="46">
          <cell r="F46">
            <v>112207</v>
          </cell>
        </row>
        <row r="47">
          <cell r="F47">
            <v>159117</v>
          </cell>
        </row>
        <row r="48">
          <cell r="F48">
            <v>326499</v>
          </cell>
        </row>
        <row r="49">
          <cell r="F49">
            <v>48921</v>
          </cell>
        </row>
        <row r="50">
          <cell r="F50">
            <v>277578</v>
          </cell>
        </row>
        <row r="51">
          <cell r="F51">
            <v>253410</v>
          </cell>
        </row>
        <row r="52">
          <cell r="F52">
            <v>6819</v>
          </cell>
        </row>
        <row r="53">
          <cell r="F53">
            <v>246591</v>
          </cell>
        </row>
        <row r="54">
          <cell r="F54">
            <v>12643</v>
          </cell>
        </row>
        <row r="55">
          <cell r="F55">
            <v>735178</v>
          </cell>
        </row>
        <row r="56">
          <cell r="F56">
            <v>5883</v>
          </cell>
        </row>
        <row r="57">
          <cell r="F57">
            <v>696652</v>
          </cell>
        </row>
        <row r="58">
          <cell r="F58">
            <v>31718</v>
          </cell>
        </row>
        <row r="59">
          <cell r="F59">
            <v>925</v>
          </cell>
        </row>
        <row r="60">
          <cell r="F60">
            <v>299773</v>
          </cell>
        </row>
      </sheetData>
      <sheetData sheetId="2">
        <row r="7">
          <cell r="H7">
            <v>7746147</v>
          </cell>
          <cell r="J7">
            <v>22891647</v>
          </cell>
          <cell r="L7">
            <v>13997928</v>
          </cell>
          <cell r="N7">
            <v>3438803</v>
          </cell>
          <cell r="P7">
            <v>26301</v>
          </cell>
        </row>
        <row r="8">
          <cell r="F8">
            <v>38944082</v>
          </cell>
        </row>
        <row r="9">
          <cell r="F9">
            <v>33120882</v>
          </cell>
        </row>
        <row r="10">
          <cell r="F10">
            <v>20523721</v>
          </cell>
        </row>
        <row r="11">
          <cell r="F11">
            <v>156444</v>
          </cell>
        </row>
        <row r="12">
          <cell r="F12">
            <v>913157</v>
          </cell>
        </row>
        <row r="13">
          <cell r="F13">
            <v>2708624</v>
          </cell>
        </row>
        <row r="14">
          <cell r="F14">
            <v>4939417</v>
          </cell>
        </row>
        <row r="15">
          <cell r="F15">
            <v>16752</v>
          </cell>
        </row>
        <row r="16">
          <cell r="F16">
            <v>3862767</v>
          </cell>
        </row>
        <row r="17">
          <cell r="F17">
            <v>955916</v>
          </cell>
        </row>
        <row r="18">
          <cell r="F18">
            <v>2169490</v>
          </cell>
        </row>
        <row r="19">
          <cell r="F19">
            <v>476815</v>
          </cell>
        </row>
        <row r="20">
          <cell r="F20">
            <v>1692675</v>
          </cell>
        </row>
        <row r="21">
          <cell r="F21">
            <v>2575210</v>
          </cell>
        </row>
        <row r="22">
          <cell r="F22">
            <v>500891</v>
          </cell>
        </row>
        <row r="23">
          <cell r="F23">
            <v>2074319</v>
          </cell>
        </row>
        <row r="24">
          <cell r="F24">
            <v>122584</v>
          </cell>
        </row>
        <row r="25">
          <cell r="F25">
            <v>5006914</v>
          </cell>
        </row>
        <row r="26">
          <cell r="F26">
            <v>85012</v>
          </cell>
        </row>
        <row r="27">
          <cell r="F27">
            <v>4419264</v>
          </cell>
        </row>
        <row r="28">
          <cell r="F28">
            <v>447251</v>
          </cell>
        </row>
        <row r="29">
          <cell r="F29">
            <v>55387</v>
          </cell>
        </row>
        <row r="30">
          <cell r="F30">
            <v>4149830</v>
          </cell>
        </row>
        <row r="37">
          <cell r="H37">
            <v>4774928</v>
          </cell>
          <cell r="J37">
            <v>14089550</v>
          </cell>
          <cell r="L37">
            <v>8211607</v>
          </cell>
          <cell r="N37">
            <v>1250051</v>
          </cell>
          <cell r="P37">
            <v>8907</v>
          </cell>
        </row>
        <row r="38">
          <cell r="F38">
            <v>23093984</v>
          </cell>
        </row>
        <row r="39">
          <cell r="F39">
            <v>19626616</v>
          </cell>
        </row>
        <row r="40">
          <cell r="F40">
            <v>12470385</v>
          </cell>
        </row>
        <row r="41">
          <cell r="F41">
            <v>146465</v>
          </cell>
        </row>
        <row r="42">
          <cell r="F42">
            <v>482906</v>
          </cell>
        </row>
        <row r="43">
          <cell r="F43">
            <v>1134132</v>
          </cell>
        </row>
        <row r="44">
          <cell r="F44">
            <v>2892334</v>
          </cell>
        </row>
        <row r="45">
          <cell r="F45">
            <v>8500</v>
          </cell>
        </row>
        <row r="46">
          <cell r="F46">
            <v>2491894</v>
          </cell>
        </row>
        <row r="47">
          <cell r="F47">
            <v>725258</v>
          </cell>
        </row>
        <row r="48">
          <cell r="F48">
            <v>1125522</v>
          </cell>
        </row>
        <row r="49">
          <cell r="F49">
            <v>123993</v>
          </cell>
        </row>
        <row r="50">
          <cell r="F50">
            <v>1001529</v>
          </cell>
        </row>
        <row r="51">
          <cell r="F51">
            <v>1537865</v>
          </cell>
        </row>
        <row r="52">
          <cell r="F52">
            <v>426590</v>
          </cell>
        </row>
        <row r="53">
          <cell r="F53">
            <v>1111275</v>
          </cell>
        </row>
        <row r="54">
          <cell r="F54">
            <v>78723</v>
          </cell>
        </row>
        <row r="55">
          <cell r="F55">
            <v>2389027</v>
          </cell>
        </row>
        <row r="56">
          <cell r="F56">
            <v>246</v>
          </cell>
        </row>
        <row r="57">
          <cell r="F57">
            <v>2119670</v>
          </cell>
        </row>
        <row r="58">
          <cell r="F58">
            <v>236480</v>
          </cell>
        </row>
        <row r="59">
          <cell r="F59">
            <v>32631</v>
          </cell>
        </row>
        <row r="60">
          <cell r="F60">
            <v>2852032</v>
          </cell>
        </row>
      </sheetData>
      <sheetData sheetId="3">
        <row r="7">
          <cell r="H7">
            <v>1206607</v>
          </cell>
          <cell r="J7">
            <v>7123887</v>
          </cell>
          <cell r="L7" t="str">
            <v>-</v>
          </cell>
          <cell r="N7">
            <v>85000</v>
          </cell>
          <cell r="P7">
            <v>1717</v>
          </cell>
        </row>
        <row r="8">
          <cell r="F8">
            <v>7931827</v>
          </cell>
        </row>
        <row r="9">
          <cell r="F9">
            <v>7375228</v>
          </cell>
        </row>
        <row r="10">
          <cell r="F10">
            <v>5001889</v>
          </cell>
        </row>
        <row r="11">
          <cell r="F11">
            <v>34134</v>
          </cell>
        </row>
        <row r="12">
          <cell r="F12">
            <v>188418</v>
          </cell>
        </row>
        <row r="13">
          <cell r="F13">
            <v>210704</v>
          </cell>
        </row>
        <row r="14">
          <cell r="F14">
            <v>1129627</v>
          </cell>
        </row>
        <row r="15">
          <cell r="F15">
            <v>1586</v>
          </cell>
        </row>
        <row r="16">
          <cell r="F16">
            <v>808870</v>
          </cell>
        </row>
        <row r="17">
          <cell r="F17">
            <v>92618</v>
          </cell>
        </row>
        <row r="18">
          <cell r="F18">
            <v>147529</v>
          </cell>
        </row>
        <row r="19">
          <cell r="F19">
            <v>23358</v>
          </cell>
        </row>
        <row r="20">
          <cell r="F20">
            <v>124171</v>
          </cell>
        </row>
        <row r="21">
          <cell r="F21">
            <v>312479</v>
          </cell>
        </row>
        <row r="22">
          <cell r="F22">
            <v>100958</v>
          </cell>
        </row>
        <row r="23">
          <cell r="F23">
            <v>211521</v>
          </cell>
        </row>
        <row r="24">
          <cell r="F24">
            <v>3973</v>
          </cell>
        </row>
        <row r="25">
          <cell r="F25">
            <v>153568</v>
          </cell>
        </row>
        <row r="26">
          <cell r="F26" t="str">
            <v>-</v>
          </cell>
        </row>
        <row r="27">
          <cell r="F27">
            <v>136170</v>
          </cell>
        </row>
        <row r="28">
          <cell r="F28">
            <v>16942</v>
          </cell>
        </row>
        <row r="29">
          <cell r="F29">
            <v>456</v>
          </cell>
        </row>
        <row r="30">
          <cell r="F30">
            <v>331816</v>
          </cell>
        </row>
        <row r="37">
          <cell r="H37">
            <v>190823</v>
          </cell>
          <cell r="J37">
            <v>21338368</v>
          </cell>
          <cell r="L37">
            <v>2426267</v>
          </cell>
          <cell r="N37">
            <v>4070400</v>
          </cell>
          <cell r="P37">
            <v>194</v>
          </cell>
        </row>
        <row r="38">
          <cell r="F38">
            <v>20119725</v>
          </cell>
        </row>
        <row r="39">
          <cell r="F39">
            <v>16500601</v>
          </cell>
        </row>
        <row r="40">
          <cell r="F40">
            <v>10426887</v>
          </cell>
        </row>
        <row r="41">
          <cell r="F41">
            <v>263254</v>
          </cell>
        </row>
        <row r="42">
          <cell r="F42">
            <v>816024</v>
          </cell>
        </row>
        <row r="43">
          <cell r="F43">
            <v>1097250</v>
          </cell>
        </row>
        <row r="44">
          <cell r="F44">
            <v>2470090</v>
          </cell>
        </row>
        <row r="45">
          <cell r="F45" t="str">
            <v>-</v>
          </cell>
        </row>
        <row r="46">
          <cell r="F46">
            <v>1427096</v>
          </cell>
        </row>
        <row r="47">
          <cell r="F47">
            <v>734485</v>
          </cell>
        </row>
        <row r="48">
          <cell r="F48">
            <v>855210</v>
          </cell>
        </row>
        <row r="49">
          <cell r="F49">
            <v>206807</v>
          </cell>
        </row>
        <row r="50">
          <cell r="F50">
            <v>648403</v>
          </cell>
        </row>
        <row r="51">
          <cell r="F51">
            <v>1968707</v>
          </cell>
        </row>
        <row r="52">
          <cell r="F52">
            <v>1878453</v>
          </cell>
        </row>
        <row r="53">
          <cell r="F53">
            <v>90254</v>
          </cell>
        </row>
        <row r="54">
          <cell r="F54">
            <v>60722</v>
          </cell>
        </row>
        <row r="55">
          <cell r="F55">
            <v>5918594</v>
          </cell>
        </row>
        <row r="56">
          <cell r="F56" t="str">
            <v>-</v>
          </cell>
        </row>
        <row r="57">
          <cell r="F57">
            <v>5236978</v>
          </cell>
        </row>
        <row r="58">
          <cell r="F58">
            <v>679483</v>
          </cell>
        </row>
        <row r="59">
          <cell r="F59">
            <v>2133</v>
          </cell>
        </row>
        <row r="60">
          <cell r="F60">
            <v>1987733</v>
          </cell>
        </row>
      </sheetData>
      <sheetData sheetId="4">
        <row r="7">
          <cell r="H7">
            <v>2408</v>
          </cell>
          <cell r="J7">
            <v>766275</v>
          </cell>
          <cell r="L7" t="str">
            <v>-</v>
          </cell>
          <cell r="N7" t="str">
            <v>-</v>
          </cell>
          <cell r="P7">
            <v>6</v>
          </cell>
        </row>
        <row r="8">
          <cell r="F8">
            <v>708816</v>
          </cell>
        </row>
        <row r="9">
          <cell r="F9">
            <v>655196</v>
          </cell>
        </row>
        <row r="10">
          <cell r="F10">
            <v>395436</v>
          </cell>
        </row>
        <row r="11">
          <cell r="F11">
            <v>9873</v>
          </cell>
        </row>
        <row r="12">
          <cell r="F12">
            <v>11226</v>
          </cell>
        </row>
        <row r="13">
          <cell r="F13">
            <v>23926</v>
          </cell>
        </row>
        <row r="14">
          <cell r="F14">
            <v>108076</v>
          </cell>
        </row>
        <row r="15">
          <cell r="F15" t="str">
            <v>-</v>
          </cell>
        </row>
        <row r="16">
          <cell r="F16">
            <v>106659</v>
          </cell>
        </row>
        <row r="17">
          <cell r="F17">
            <v>11091</v>
          </cell>
        </row>
        <row r="18">
          <cell r="F18">
            <v>9661</v>
          </cell>
        </row>
        <row r="19">
          <cell r="F19">
            <v>1134</v>
          </cell>
        </row>
        <row r="20">
          <cell r="F20">
            <v>8527</v>
          </cell>
        </row>
        <row r="21">
          <cell r="F21">
            <v>32435</v>
          </cell>
        </row>
        <row r="22">
          <cell r="F22">
            <v>32087</v>
          </cell>
        </row>
        <row r="23">
          <cell r="F23">
            <v>348</v>
          </cell>
        </row>
        <row r="24">
          <cell r="F24">
            <v>433</v>
          </cell>
        </row>
        <row r="25">
          <cell r="F25">
            <v>29614</v>
          </cell>
        </row>
        <row r="26">
          <cell r="F26" t="str">
            <v>-</v>
          </cell>
        </row>
        <row r="27">
          <cell r="F27">
            <v>21106</v>
          </cell>
        </row>
        <row r="28">
          <cell r="F28">
            <v>8497</v>
          </cell>
        </row>
        <row r="29">
          <cell r="F29">
            <v>11</v>
          </cell>
        </row>
        <row r="30">
          <cell r="F30">
            <v>30259</v>
          </cell>
        </row>
        <row r="37">
          <cell r="H37">
            <v>414</v>
          </cell>
          <cell r="J37">
            <v>160733</v>
          </cell>
          <cell r="L37" t="str">
            <v>-</v>
          </cell>
          <cell r="N37" t="str">
            <v>-</v>
          </cell>
          <cell r="P37" t="str">
            <v>-</v>
          </cell>
        </row>
        <row r="38">
          <cell r="F38">
            <v>160423</v>
          </cell>
        </row>
        <row r="39">
          <cell r="F39">
            <v>156131</v>
          </cell>
        </row>
        <row r="40">
          <cell r="F40">
            <v>116780</v>
          </cell>
        </row>
        <row r="41">
          <cell r="F41">
            <v>1459</v>
          </cell>
        </row>
        <row r="42">
          <cell r="F42">
            <v>10530</v>
          </cell>
        </row>
        <row r="43">
          <cell r="F43">
            <v>1070</v>
          </cell>
        </row>
        <row r="44">
          <cell r="F44">
            <v>26292</v>
          </cell>
        </row>
        <row r="45">
          <cell r="F45" t="str">
            <v>-</v>
          </cell>
        </row>
        <row r="46">
          <cell r="F46" t="str">
            <v>-</v>
          </cell>
        </row>
        <row r="47">
          <cell r="F47">
            <v>1303</v>
          </cell>
        </row>
        <row r="48">
          <cell r="F48">
            <v>1399</v>
          </cell>
        </row>
        <row r="49">
          <cell r="F49">
            <v>853</v>
          </cell>
        </row>
        <row r="50">
          <cell r="F50">
            <v>546</v>
          </cell>
        </row>
        <row r="51">
          <cell r="F51">
            <v>1456</v>
          </cell>
        </row>
        <row r="52">
          <cell r="F52">
            <v>1325</v>
          </cell>
        </row>
        <row r="53">
          <cell r="F53">
            <v>131</v>
          </cell>
        </row>
        <row r="54">
          <cell r="F54">
            <v>134</v>
          </cell>
        </row>
        <row r="55">
          <cell r="F55">
            <v>39</v>
          </cell>
        </row>
        <row r="56">
          <cell r="F56" t="str">
            <v>-</v>
          </cell>
        </row>
        <row r="57">
          <cell r="F57" t="str">
            <v>-</v>
          </cell>
        </row>
        <row r="58">
          <cell r="F58">
            <v>38</v>
          </cell>
        </row>
        <row r="59">
          <cell r="F59">
            <v>1</v>
          </cell>
        </row>
        <row r="60">
          <cell r="F60">
            <v>685</v>
          </cell>
        </row>
      </sheetData>
      <sheetData sheetId="5">
        <row r="7">
          <cell r="H7">
            <v>2876</v>
          </cell>
          <cell r="J7">
            <v>206420</v>
          </cell>
          <cell r="L7" t="str">
            <v>-</v>
          </cell>
          <cell r="N7" t="str">
            <v>-</v>
          </cell>
          <cell r="P7" t="str">
            <v>-</v>
          </cell>
        </row>
        <row r="8">
          <cell r="F8">
            <v>200129</v>
          </cell>
        </row>
        <row r="9">
          <cell r="F9">
            <v>171254</v>
          </cell>
        </row>
        <row r="10">
          <cell r="F10">
            <v>96812</v>
          </cell>
        </row>
        <row r="11">
          <cell r="F11" t="str">
            <v>-</v>
          </cell>
        </row>
        <row r="12">
          <cell r="F12">
            <v>31155</v>
          </cell>
        </row>
        <row r="13">
          <cell r="F13">
            <v>14265</v>
          </cell>
        </row>
        <row r="14">
          <cell r="F14">
            <v>29022</v>
          </cell>
        </row>
        <row r="15">
          <cell r="F15" t="str">
            <v>-</v>
          </cell>
        </row>
        <row r="16">
          <cell r="F16" t="str">
            <v>-</v>
          </cell>
        </row>
        <row r="17">
          <cell r="F17">
            <v>14820</v>
          </cell>
        </row>
        <row r="18">
          <cell r="F18">
            <v>13733</v>
          </cell>
        </row>
        <row r="19">
          <cell r="F19">
            <v>3238</v>
          </cell>
        </row>
        <row r="20">
          <cell r="F20">
            <v>10495</v>
          </cell>
        </row>
        <row r="21">
          <cell r="F21">
            <v>185</v>
          </cell>
        </row>
        <row r="22">
          <cell r="F22" t="str">
            <v>-</v>
          </cell>
        </row>
        <row r="23">
          <cell r="F23">
            <v>185</v>
          </cell>
        </row>
        <row r="24">
          <cell r="F24">
            <v>137</v>
          </cell>
        </row>
        <row r="25">
          <cell r="F25">
            <v>9167</v>
          </cell>
        </row>
        <row r="26">
          <cell r="F26" t="str">
            <v>-</v>
          </cell>
        </row>
        <row r="27">
          <cell r="F27">
            <v>9140</v>
          </cell>
        </row>
        <row r="28">
          <cell r="F28" t="str">
            <v>-</v>
          </cell>
        </row>
        <row r="29">
          <cell r="F29">
            <v>27</v>
          </cell>
        </row>
        <row r="30">
          <cell r="F30" t="str">
            <v>-</v>
          </cell>
        </row>
      </sheetData>
      <sheetData sheetId="6">
        <row r="6">
          <cell r="I6">
            <v>1778073</v>
          </cell>
          <cell r="J6">
            <v>4560458</v>
          </cell>
          <cell r="K6">
            <v>11429440</v>
          </cell>
          <cell r="L6">
            <v>1522800</v>
          </cell>
          <cell r="M6">
            <v>24282</v>
          </cell>
        </row>
        <row r="17">
          <cell r="I17">
            <v>112374</v>
          </cell>
          <cell r="J17">
            <v>3161222</v>
          </cell>
          <cell r="K17">
            <v>6039234</v>
          </cell>
          <cell r="L17">
            <v>6400</v>
          </cell>
          <cell r="M17">
            <v>2000</v>
          </cell>
        </row>
        <row r="22">
          <cell r="I22">
            <v>8423309</v>
          </cell>
          <cell r="J22">
            <v>2346704</v>
          </cell>
          <cell r="K22">
            <v>8296524</v>
          </cell>
          <cell r="L22">
            <v>7492629</v>
          </cell>
          <cell r="M22">
            <v>2595220</v>
          </cell>
        </row>
        <row r="33">
          <cell r="I33">
            <v>9194517</v>
          </cell>
          <cell r="K33">
            <v>48455</v>
          </cell>
          <cell r="M33">
            <v>78258</v>
          </cell>
        </row>
      </sheetData>
      <sheetData sheetId="7"/>
      <sheetData sheetId="8"/>
      <sheetData sheetId="9">
        <row r="7">
          <cell r="B7">
            <v>3575</v>
          </cell>
        </row>
        <row r="38">
          <cell r="B38">
            <v>4501</v>
          </cell>
        </row>
      </sheetData>
      <sheetData sheetId="10">
        <row r="7">
          <cell r="B7">
            <v>48167</v>
          </cell>
        </row>
        <row r="38">
          <cell r="B38">
            <v>24056</v>
          </cell>
        </row>
      </sheetData>
      <sheetData sheetId="11"/>
      <sheetData sheetId="12">
        <row r="7">
          <cell r="B7">
            <v>964885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tabSelected="1" view="pageBreakPreview" zoomScaleNormal="75" zoomScaleSheetLayoutView="100" workbookViewId="0">
      <selection activeCell="B2" sqref="B2"/>
    </sheetView>
  </sheetViews>
  <sheetFormatPr defaultColWidth="9" defaultRowHeight="12.5" x14ac:dyDescent="0.2"/>
  <cols>
    <col min="1" max="1" width="1.6328125" style="1" customWidth="1"/>
    <col min="2" max="3" width="6.08984375" style="1" customWidth="1"/>
    <col min="4" max="4" width="5.08984375" style="1" customWidth="1"/>
    <col min="5" max="5" width="17.7265625" style="1" customWidth="1"/>
    <col min="6" max="6" width="1.6328125" style="1" customWidth="1"/>
    <col min="7" max="8" width="12.6328125" style="1" customWidth="1"/>
    <col min="9" max="9" width="10.90625" style="1" customWidth="1"/>
    <col min="10" max="10" width="11.453125" style="1" customWidth="1"/>
    <col min="11" max="13" width="11.6328125" style="1" customWidth="1"/>
    <col min="14" max="14" width="10.7265625" style="1" customWidth="1"/>
    <col min="15" max="15" width="10.26953125" style="1" bestFit="1" customWidth="1"/>
    <col min="16" max="17" width="10.6328125" style="1" customWidth="1"/>
    <col min="18" max="18" width="12.26953125" style="1" customWidth="1"/>
    <col min="19" max="19" width="11.26953125" style="1" customWidth="1"/>
    <col min="20" max="20" width="5.1796875" style="1" customWidth="1"/>
    <col min="21" max="21" width="5.54296875" style="1" customWidth="1"/>
    <col min="22" max="16384" width="9" style="1"/>
  </cols>
  <sheetData>
    <row r="1" spans="1:19" s="3" customFormat="1" ht="12" x14ac:dyDescent="0.2">
      <c r="A1" s="54" t="s">
        <v>56</v>
      </c>
      <c r="S1" s="53" t="s">
        <v>56</v>
      </c>
    </row>
    <row r="2" spans="1:19" ht="24" customHeight="1" x14ac:dyDescent="0.25">
      <c r="K2" s="52" t="s">
        <v>55</v>
      </c>
      <c r="L2" s="51" t="s">
        <v>54</v>
      </c>
    </row>
    <row r="3" spans="1:19" ht="21" customHeight="1" x14ac:dyDescent="0.2"/>
    <row r="4" spans="1:19" ht="15" customHeight="1" thickBot="1" x14ac:dyDescent="0.25">
      <c r="S4" s="15" t="s">
        <v>53</v>
      </c>
    </row>
    <row r="5" spans="1:19" ht="18" customHeight="1" x14ac:dyDescent="0.2">
      <c r="A5" s="50" t="s">
        <v>52</v>
      </c>
      <c r="B5" s="50"/>
      <c r="C5" s="50"/>
      <c r="D5" s="50"/>
      <c r="E5" s="50"/>
      <c r="F5" s="49"/>
      <c r="G5" s="48" t="s">
        <v>51</v>
      </c>
      <c r="H5" s="47" t="s">
        <v>50</v>
      </c>
      <c r="I5" s="46"/>
      <c r="J5" s="46"/>
      <c r="K5" s="46"/>
      <c r="L5" s="46"/>
      <c r="M5" s="46"/>
      <c r="N5" s="46"/>
      <c r="O5" s="46"/>
      <c r="P5" s="46"/>
      <c r="Q5" s="45"/>
      <c r="R5" s="44" t="s">
        <v>49</v>
      </c>
      <c r="S5" s="43" t="s">
        <v>48</v>
      </c>
    </row>
    <row r="6" spans="1:19" ht="18" customHeight="1" x14ac:dyDescent="0.2">
      <c r="A6" s="42"/>
      <c r="B6" s="42"/>
      <c r="C6" s="42"/>
      <c r="D6" s="42"/>
      <c r="E6" s="42"/>
      <c r="F6" s="41"/>
      <c r="G6" s="40"/>
      <c r="H6" s="38" t="s">
        <v>47</v>
      </c>
      <c r="I6" s="38" t="s">
        <v>46</v>
      </c>
      <c r="J6" s="39" t="s">
        <v>45</v>
      </c>
      <c r="K6" s="38" t="s">
        <v>44</v>
      </c>
      <c r="L6" s="30" t="s">
        <v>43</v>
      </c>
      <c r="M6" s="33" t="s">
        <v>42</v>
      </c>
      <c r="N6" s="30" t="s">
        <v>41</v>
      </c>
      <c r="O6" s="30"/>
      <c r="P6" s="30"/>
      <c r="Q6" s="31" t="s">
        <v>40</v>
      </c>
      <c r="R6" s="30"/>
      <c r="S6" s="29"/>
    </row>
    <row r="7" spans="1:19" ht="18" customHeight="1" x14ac:dyDescent="0.2">
      <c r="A7" s="37"/>
      <c r="B7" s="37"/>
      <c r="C7" s="37"/>
      <c r="D7" s="37"/>
      <c r="E7" s="37"/>
      <c r="F7" s="36"/>
      <c r="G7" s="34"/>
      <c r="H7" s="34"/>
      <c r="I7" s="34"/>
      <c r="J7" s="35"/>
      <c r="K7" s="34"/>
      <c r="L7" s="30"/>
      <c r="M7" s="33"/>
      <c r="N7" s="32" t="s">
        <v>39</v>
      </c>
      <c r="O7" s="32" t="s">
        <v>38</v>
      </c>
      <c r="P7" s="32" t="s">
        <v>37</v>
      </c>
      <c r="Q7" s="31"/>
      <c r="R7" s="30"/>
      <c r="S7" s="29"/>
    </row>
    <row r="8" spans="1:19" ht="18" customHeight="1" x14ac:dyDescent="0.2">
      <c r="B8" s="28" t="s">
        <v>36</v>
      </c>
      <c r="C8" s="28"/>
      <c r="D8" s="28"/>
      <c r="E8" s="28"/>
      <c r="F8" s="27"/>
      <c r="G8" s="15">
        <f>SUM(G10,G14:G16)</f>
        <v>153817044</v>
      </c>
      <c r="H8" s="15">
        <f>SUM(H10,H14:H16)</f>
        <v>125180761</v>
      </c>
      <c r="I8" s="15">
        <f>SUM(I10,I14:I16)</f>
        <v>4787130</v>
      </c>
      <c r="J8" s="15">
        <f>SUM(J10,J14:J16)</f>
        <v>6375367</v>
      </c>
      <c r="K8" s="15">
        <f>SUM(K10,K14:K16)</f>
        <v>48100826</v>
      </c>
      <c r="L8" s="15">
        <f>SUM(L10,L14:L16)</f>
        <v>28335043</v>
      </c>
      <c r="M8" s="15">
        <f>SUM(M10,M14:M16)</f>
        <v>8417211</v>
      </c>
      <c r="N8" s="15">
        <f>SUM(N10,N14:N16)</f>
        <v>28026052</v>
      </c>
      <c r="O8" s="15">
        <f>SUM(O10,O14:O16)</f>
        <v>768689</v>
      </c>
      <c r="P8" s="15">
        <f>SUM(P10,P14:P16)</f>
        <v>161147</v>
      </c>
      <c r="Q8" s="15">
        <f>SUM(Q10,Q14:Q16)</f>
        <v>209296</v>
      </c>
      <c r="R8" s="15">
        <f>SUM(R10,R14:R16)</f>
        <v>19315053</v>
      </c>
      <c r="S8" s="15">
        <f>SUM(S10,S14:S16)</f>
        <v>9321230</v>
      </c>
    </row>
    <row r="9" spans="1:19" ht="19.5" customHeight="1" x14ac:dyDescent="0.2">
      <c r="F9" s="16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ht="16.5" customHeight="1" x14ac:dyDescent="0.2">
      <c r="B10" s="25" t="s">
        <v>35</v>
      </c>
      <c r="C10" s="19" t="s">
        <v>34</v>
      </c>
      <c r="D10" s="19"/>
      <c r="E10" s="19"/>
      <c r="F10" s="16"/>
      <c r="G10" s="15">
        <f>IF(SUM(H10,R10:S10)=0,"-",SUM(H10,R10:S10))</f>
        <v>142708547</v>
      </c>
      <c r="H10" s="15">
        <f>IF(SUM(I10:Q10)=0,"-",SUM(I10:Q10))</f>
        <v>115627746</v>
      </c>
      <c r="I10" s="15">
        <f>IF(SUM(I11:I13)=0,"-",SUM(I11:I13))</f>
        <v>4632343</v>
      </c>
      <c r="J10" s="15">
        <f>IF(SUM(J11:J13)=0,"-",SUM(J11:J13))</f>
        <v>5858518</v>
      </c>
      <c r="K10" s="15">
        <f>IF(SUM(K11:K13)=0,"-",SUM(K11:K13))</f>
        <v>44635722</v>
      </c>
      <c r="L10" s="15">
        <f>IF(SUM(L11:L13)=0,"-",SUM(L11:L13))</f>
        <v>27076085</v>
      </c>
      <c r="M10" s="15">
        <f>IF(SUM(M11:M13)=0,"-",SUM(M11:M13))</f>
        <v>8330494</v>
      </c>
      <c r="N10" s="15">
        <f>IF(SUM(N11:N13)=0,"-",SUM(N11:N13))</f>
        <v>23955458</v>
      </c>
      <c r="O10" s="15">
        <f>IF(SUM(O11:O13)=0,"-",SUM(O11:O13))</f>
        <v>768683</v>
      </c>
      <c r="P10" s="15">
        <f>IF(SUM(P11:P13)=0,"-",SUM(P11:P13))</f>
        <v>161147</v>
      </c>
      <c r="Q10" s="15">
        <f>IF(SUM(Q11:Q13)=0,"-",SUM(Q11:Q13))</f>
        <v>209296</v>
      </c>
      <c r="R10" s="15">
        <f>IF(SUM(R11:R13)=0,"-",SUM(R11:R13))</f>
        <v>17767971</v>
      </c>
      <c r="S10" s="15">
        <f>IF(SUM(S11:S13)=0,"-",SUM(S11:S13))</f>
        <v>9312830</v>
      </c>
    </row>
    <row r="11" spans="1:19" ht="16.5" customHeight="1" x14ac:dyDescent="0.2">
      <c r="B11" s="25"/>
      <c r="D11" s="19" t="s">
        <v>33</v>
      </c>
      <c r="E11" s="19"/>
      <c r="F11" s="16"/>
      <c r="G11" s="15">
        <f>IF(SUM(H11,R11:S11)=0,"-",SUM(H11,R11:S11))</f>
        <v>15974983</v>
      </c>
      <c r="H11" s="15">
        <f>IF(SUM(I11:Q11)=0,"-",SUM(I11:Q11))</f>
        <v>14084536</v>
      </c>
      <c r="I11" s="15">
        <f>'[1]2'!H7</f>
        <v>72772</v>
      </c>
      <c r="J11" s="15">
        <f>'[1]2'!H37</f>
        <v>87561</v>
      </c>
      <c r="K11" s="15">
        <f>'[1]3'!H7</f>
        <v>7746147</v>
      </c>
      <c r="L11" s="15">
        <f>'[1]3'!H37</f>
        <v>4774928</v>
      </c>
      <c r="M11" s="15">
        <f>'[1]4'!H7</f>
        <v>1206607</v>
      </c>
      <c r="N11" s="15">
        <f>'[1]4'!H37</f>
        <v>190823</v>
      </c>
      <c r="O11" s="15">
        <f>'[1]5'!H7</f>
        <v>2408</v>
      </c>
      <c r="P11" s="15">
        <f>'[1]5'!H37</f>
        <v>414</v>
      </c>
      <c r="Q11" s="15">
        <f>'[1]6'!H7</f>
        <v>2876</v>
      </c>
      <c r="R11" s="15">
        <f>'[1]7'!I6</f>
        <v>1778073</v>
      </c>
      <c r="S11" s="15">
        <f>'[1]7'!I17</f>
        <v>112374</v>
      </c>
    </row>
    <row r="12" spans="1:19" ht="16.5" customHeight="1" x14ac:dyDescent="0.2">
      <c r="B12" s="25"/>
      <c r="D12" s="19" t="s">
        <v>32</v>
      </c>
      <c r="E12" s="19"/>
      <c r="F12" s="16"/>
      <c r="G12" s="15">
        <f>IF(SUM(H12,R12:S12)=0,"-",SUM(H12,R12:S12))</f>
        <v>74363353</v>
      </c>
      <c r="H12" s="15">
        <f>IF(SUM(I12:Q12)=0,"-",SUM(I12:Q12))</f>
        <v>66641673</v>
      </c>
      <c r="I12" s="15">
        <f>'[1]2'!J7</f>
        <v>28220</v>
      </c>
      <c r="J12" s="15">
        <f>'[1]2'!J37</f>
        <v>36573</v>
      </c>
      <c r="K12" s="15">
        <f>'[1]3'!J7</f>
        <v>22891647</v>
      </c>
      <c r="L12" s="15">
        <f>'[1]3'!J37</f>
        <v>14089550</v>
      </c>
      <c r="M12" s="15">
        <f>'[1]4'!J7</f>
        <v>7123887</v>
      </c>
      <c r="N12" s="15">
        <f>'[1]4'!J37</f>
        <v>21338368</v>
      </c>
      <c r="O12" s="15">
        <f>'[1]5'!J7</f>
        <v>766275</v>
      </c>
      <c r="P12" s="15">
        <f>'[1]5'!J37</f>
        <v>160733</v>
      </c>
      <c r="Q12" s="15">
        <f>'[1]6'!J7</f>
        <v>206420</v>
      </c>
      <c r="R12" s="15">
        <f>'[1]7'!J6</f>
        <v>4560458</v>
      </c>
      <c r="S12" s="15">
        <f>'[1]7'!J17</f>
        <v>3161222</v>
      </c>
    </row>
    <row r="13" spans="1:19" ht="16.5" customHeight="1" x14ac:dyDescent="0.2">
      <c r="B13" s="25"/>
      <c r="D13" s="19" t="s">
        <v>31</v>
      </c>
      <c r="E13" s="19"/>
      <c r="F13" s="16"/>
      <c r="G13" s="15">
        <f>IF(SUM(H13,R13:S13)=0,"-",SUM(H13,R13:S13))</f>
        <v>52370211</v>
      </c>
      <c r="H13" s="15">
        <f>IF(SUM(I13:Q13)=0,"-",SUM(I13:Q13))</f>
        <v>34901537</v>
      </c>
      <c r="I13" s="15">
        <f>'[1]2'!L7</f>
        <v>4531351</v>
      </c>
      <c r="J13" s="15">
        <f>'[1]2'!L37</f>
        <v>5734384</v>
      </c>
      <c r="K13" s="15">
        <f>'[1]3'!L7</f>
        <v>13997928</v>
      </c>
      <c r="L13" s="15">
        <f>'[1]3'!L37</f>
        <v>8211607</v>
      </c>
      <c r="M13" s="15" t="str">
        <f>'[1]4'!L7</f>
        <v>-</v>
      </c>
      <c r="N13" s="15">
        <f>'[1]4'!L37</f>
        <v>2426267</v>
      </c>
      <c r="O13" s="15" t="str">
        <f>'[1]5'!L7</f>
        <v>-</v>
      </c>
      <c r="P13" s="15" t="str">
        <f>'[1]5'!L37</f>
        <v>-</v>
      </c>
      <c r="Q13" s="15" t="str">
        <f>'[1]6'!L7</f>
        <v>-</v>
      </c>
      <c r="R13" s="15">
        <f>'[1]7'!K6</f>
        <v>11429440</v>
      </c>
      <c r="S13" s="15">
        <f>'[1]7'!K17</f>
        <v>6039234</v>
      </c>
    </row>
    <row r="14" spans="1:19" ht="16.5" customHeight="1" x14ac:dyDescent="0.2">
      <c r="B14" s="25"/>
      <c r="C14" s="19" t="s">
        <v>30</v>
      </c>
      <c r="D14" s="19"/>
      <c r="E14" s="19"/>
      <c r="F14" s="16"/>
      <c r="G14" s="15">
        <f>IF(SUM(H14,R14:S14)=0,"-",SUM(H14,R14:S14))</f>
        <v>11044200</v>
      </c>
      <c r="H14" s="15">
        <f>IF(SUM(I14:Q14)=0,"-",SUM(I14:Q14))</f>
        <v>9515000</v>
      </c>
      <c r="I14" s="15">
        <f>'[1]2'!N7</f>
        <v>154787</v>
      </c>
      <c r="J14" s="15">
        <f>'[1]2'!N37</f>
        <v>515959</v>
      </c>
      <c r="K14" s="15">
        <f>'[1]3'!N7</f>
        <v>3438803</v>
      </c>
      <c r="L14" s="15">
        <f>'[1]3'!N37</f>
        <v>1250051</v>
      </c>
      <c r="M14" s="15">
        <f>'[1]4'!N7</f>
        <v>85000</v>
      </c>
      <c r="N14" s="15">
        <f>'[1]4'!N37</f>
        <v>4070400</v>
      </c>
      <c r="O14" s="15" t="str">
        <f>'[1]5'!N7</f>
        <v>-</v>
      </c>
      <c r="P14" s="15" t="str">
        <f>'[1]5'!N37</f>
        <v>-</v>
      </c>
      <c r="Q14" s="15" t="str">
        <f>'[1]6'!N7</f>
        <v>-</v>
      </c>
      <c r="R14" s="15">
        <f>'[1]7'!L6</f>
        <v>1522800</v>
      </c>
      <c r="S14" s="15">
        <f>'[1]7'!L17</f>
        <v>6400</v>
      </c>
    </row>
    <row r="15" spans="1:19" ht="16.5" customHeight="1" x14ac:dyDescent="0.2">
      <c r="B15" s="25"/>
      <c r="C15" s="26" t="s">
        <v>29</v>
      </c>
      <c r="D15" s="26"/>
      <c r="E15" s="26"/>
      <c r="F15" s="16"/>
      <c r="G15" s="15">
        <f>IF(SUM(H15,R15:S15)=0,"-",SUM(H15,R15:S15))</f>
        <v>64297</v>
      </c>
      <c r="H15" s="15">
        <f>IF(SUM(I15:Q15)=0,"-",SUM(I15:Q15))</f>
        <v>38015</v>
      </c>
      <c r="I15" s="15" t="str">
        <f>'[1]2'!P7</f>
        <v>-</v>
      </c>
      <c r="J15" s="15">
        <f>'[1]2'!P37</f>
        <v>890</v>
      </c>
      <c r="K15" s="15">
        <f>'[1]3'!P7</f>
        <v>26301</v>
      </c>
      <c r="L15" s="15">
        <f>'[1]3'!P37</f>
        <v>8907</v>
      </c>
      <c r="M15" s="15">
        <f>'[1]4'!P7</f>
        <v>1717</v>
      </c>
      <c r="N15" s="15">
        <f>'[1]4'!P37</f>
        <v>194</v>
      </c>
      <c r="O15" s="15">
        <f>'[1]5'!P7</f>
        <v>6</v>
      </c>
      <c r="P15" s="15" t="str">
        <f>'[1]5'!P37</f>
        <v>-</v>
      </c>
      <c r="Q15" s="15" t="str">
        <f>'[1]6'!P7</f>
        <v>-</v>
      </c>
      <c r="R15" s="15">
        <f>'[1]7'!M6</f>
        <v>24282</v>
      </c>
      <c r="S15" s="15">
        <f>'[1]7'!M17</f>
        <v>2000</v>
      </c>
    </row>
    <row r="16" spans="1:19" ht="16.5" customHeight="1" x14ac:dyDescent="0.2">
      <c r="B16" s="25"/>
      <c r="C16" s="24" t="s">
        <v>28</v>
      </c>
      <c r="D16" s="24"/>
      <c r="E16" s="24"/>
      <c r="F16" s="16"/>
      <c r="G16" s="15" t="str">
        <f>IF(SUM(H16,R16:S16)=0,"-",SUM(H16,R16:S16))</f>
        <v>-</v>
      </c>
      <c r="H16" s="15" t="s">
        <v>0</v>
      </c>
      <c r="I16" s="15" t="s">
        <v>0</v>
      </c>
      <c r="J16" s="15" t="s">
        <v>0</v>
      </c>
      <c r="K16" s="15" t="s">
        <v>0</v>
      </c>
      <c r="L16" s="15" t="s">
        <v>0</v>
      </c>
      <c r="M16" s="15" t="s">
        <v>0</v>
      </c>
      <c r="N16" s="15" t="s">
        <v>0</v>
      </c>
      <c r="O16" s="15" t="s">
        <v>0</v>
      </c>
      <c r="P16" s="15" t="s">
        <v>0</v>
      </c>
      <c r="Q16" s="15" t="s">
        <v>0</v>
      </c>
      <c r="R16" s="15" t="s">
        <v>27</v>
      </c>
      <c r="S16" s="15" t="s">
        <v>0</v>
      </c>
    </row>
    <row r="17" spans="2:19" ht="19.5" customHeight="1" x14ac:dyDescent="0.2">
      <c r="F17" s="16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2:19" ht="16.5" customHeight="1" x14ac:dyDescent="0.2">
      <c r="B18" s="20" t="s">
        <v>26</v>
      </c>
      <c r="C18" s="19" t="s">
        <v>25</v>
      </c>
      <c r="D18" s="19"/>
      <c r="E18" s="19"/>
      <c r="F18" s="16"/>
      <c r="G18" s="15">
        <f>IF(SUM(H18,R18:S18)=0,"-",SUM(H18,R18:S18))</f>
        <v>117933305</v>
      </c>
      <c r="H18" s="15">
        <f>IF(SUM(I18:Q18)=0,"-",SUM(I18:Q18))</f>
        <v>100315479</v>
      </c>
      <c r="I18" s="15">
        <f>'[1]2'!F8</f>
        <v>3816077</v>
      </c>
      <c r="J18" s="15">
        <f>'[1]2'!F38</f>
        <v>5340416</v>
      </c>
      <c r="K18" s="15">
        <f>'[1]3'!F8</f>
        <v>38944082</v>
      </c>
      <c r="L18" s="15">
        <f>'[1]3'!F38</f>
        <v>23093984</v>
      </c>
      <c r="M18" s="15">
        <f>'[1]4'!F8</f>
        <v>7931827</v>
      </c>
      <c r="N18" s="15">
        <f>'[1]4'!F38</f>
        <v>20119725</v>
      </c>
      <c r="O18" s="15">
        <f>'[1]5'!F8</f>
        <v>708816</v>
      </c>
      <c r="P18" s="15">
        <f>'[1]5'!F38</f>
        <v>160423</v>
      </c>
      <c r="Q18" s="15">
        <f>'[1]6'!F8</f>
        <v>200129</v>
      </c>
      <c r="R18" s="15">
        <f>'[1]7'!I22</f>
        <v>8423309</v>
      </c>
      <c r="S18" s="15">
        <f>'[1]7'!I33</f>
        <v>9194517</v>
      </c>
    </row>
    <row r="19" spans="2:19" ht="16.5" customHeight="1" x14ac:dyDescent="0.2">
      <c r="B19" s="20"/>
      <c r="D19" s="19" t="s">
        <v>24</v>
      </c>
      <c r="E19" s="19"/>
      <c r="F19" s="16"/>
      <c r="G19" s="15" t="s">
        <v>0</v>
      </c>
      <c r="H19" s="15">
        <f>IF(SUM(I19:Q19)=0,"-",SUM(I19:Q19))</f>
        <v>85211017</v>
      </c>
      <c r="I19" s="15">
        <f>'[1]2'!F9</f>
        <v>3016362</v>
      </c>
      <c r="J19" s="15">
        <f>'[1]2'!F39</f>
        <v>4588747</v>
      </c>
      <c r="K19" s="15">
        <f>'[1]3'!F9</f>
        <v>33120882</v>
      </c>
      <c r="L19" s="15">
        <f>'[1]3'!F39</f>
        <v>19626616</v>
      </c>
      <c r="M19" s="15">
        <f>'[1]4'!F9</f>
        <v>7375228</v>
      </c>
      <c r="N19" s="15">
        <f>'[1]4'!F39</f>
        <v>16500601</v>
      </c>
      <c r="O19" s="15">
        <f>'[1]5'!F9</f>
        <v>655196</v>
      </c>
      <c r="P19" s="15">
        <f>'[1]5'!F39</f>
        <v>156131</v>
      </c>
      <c r="Q19" s="15">
        <f>'[1]6'!F9</f>
        <v>171254</v>
      </c>
      <c r="R19" s="15">
        <f>'[1]7'!J22</f>
        <v>2346704</v>
      </c>
      <c r="S19" s="15" t="s">
        <v>0</v>
      </c>
    </row>
    <row r="20" spans="2:19" ht="16.5" customHeight="1" x14ac:dyDescent="0.2">
      <c r="B20" s="20"/>
      <c r="E20" s="23" t="s">
        <v>23</v>
      </c>
      <c r="F20" s="16"/>
      <c r="G20" s="15" t="s">
        <v>0</v>
      </c>
      <c r="H20" s="15">
        <f>IF(SUM(I20:Q20)=0,"-",SUM(I20:Q20))</f>
        <v>53677835</v>
      </c>
      <c r="I20" s="15">
        <f>'[1]2'!F10</f>
        <v>1817194</v>
      </c>
      <c r="J20" s="15">
        <f>'[1]2'!F40</f>
        <v>2828731</v>
      </c>
      <c r="K20" s="15">
        <f>'[1]3'!F10</f>
        <v>20523721</v>
      </c>
      <c r="L20" s="15">
        <f>'[1]3'!F40</f>
        <v>12470385</v>
      </c>
      <c r="M20" s="15">
        <f>'[1]4'!F10</f>
        <v>5001889</v>
      </c>
      <c r="N20" s="15">
        <f>'[1]4'!F40</f>
        <v>10426887</v>
      </c>
      <c r="O20" s="15">
        <f>'[1]5'!F10</f>
        <v>395436</v>
      </c>
      <c r="P20" s="15">
        <f>'[1]5'!F40</f>
        <v>116780</v>
      </c>
      <c r="Q20" s="15">
        <f>'[1]6'!F10</f>
        <v>96812</v>
      </c>
      <c r="R20" s="15" t="s">
        <v>0</v>
      </c>
      <c r="S20" s="15" t="s">
        <v>0</v>
      </c>
    </row>
    <row r="21" spans="2:19" ht="16.5" customHeight="1" x14ac:dyDescent="0.2">
      <c r="B21" s="20"/>
      <c r="E21" s="23" t="s">
        <v>22</v>
      </c>
      <c r="F21" s="16"/>
      <c r="G21" s="15" t="s">
        <v>0</v>
      </c>
      <c r="H21" s="15">
        <f>IF(SUM(I21:Q21)=0,"-",SUM(I21:Q21))</f>
        <v>1078688</v>
      </c>
      <c r="I21" s="15">
        <f>'[1]2'!F11</f>
        <v>169236</v>
      </c>
      <c r="J21" s="15">
        <f>'[1]2'!F41</f>
        <v>297823</v>
      </c>
      <c r="K21" s="15">
        <f>'[1]3'!F11</f>
        <v>156444</v>
      </c>
      <c r="L21" s="15">
        <f>'[1]3'!F41</f>
        <v>146465</v>
      </c>
      <c r="M21" s="15">
        <f>'[1]4'!F11</f>
        <v>34134</v>
      </c>
      <c r="N21" s="15">
        <f>'[1]4'!F41</f>
        <v>263254</v>
      </c>
      <c r="O21" s="15">
        <f>'[1]5'!F11</f>
        <v>9873</v>
      </c>
      <c r="P21" s="15">
        <f>'[1]5'!F41</f>
        <v>1459</v>
      </c>
      <c r="Q21" s="15" t="str">
        <f>'[1]6'!F11</f>
        <v>-</v>
      </c>
      <c r="R21" s="15" t="s">
        <v>0</v>
      </c>
      <c r="S21" s="15" t="s">
        <v>0</v>
      </c>
    </row>
    <row r="22" spans="2:19" ht="16.5" customHeight="1" x14ac:dyDescent="0.2">
      <c r="B22" s="20"/>
      <c r="E22" s="23" t="s">
        <v>21</v>
      </c>
      <c r="F22" s="16"/>
      <c r="G22" s="15" t="s">
        <v>0</v>
      </c>
      <c r="H22" s="15">
        <f>IF(SUM(I22:Q22)=0,"-",SUM(I22:Q22))</f>
        <v>2503388</v>
      </c>
      <c r="I22" s="15">
        <f>'[1]2'!F12</f>
        <v>31499</v>
      </c>
      <c r="J22" s="15">
        <f>'[1]2'!F42</f>
        <v>18473</v>
      </c>
      <c r="K22" s="15">
        <f>'[1]3'!F12</f>
        <v>913157</v>
      </c>
      <c r="L22" s="15">
        <f>'[1]3'!F42</f>
        <v>482906</v>
      </c>
      <c r="M22" s="15">
        <f>'[1]4'!F12</f>
        <v>188418</v>
      </c>
      <c r="N22" s="15">
        <f>'[1]4'!F42</f>
        <v>816024</v>
      </c>
      <c r="O22" s="15">
        <f>'[1]5'!F12</f>
        <v>11226</v>
      </c>
      <c r="P22" s="15">
        <f>'[1]5'!F42</f>
        <v>10530</v>
      </c>
      <c r="Q22" s="15">
        <f>'[1]6'!F12</f>
        <v>31155</v>
      </c>
      <c r="R22" s="15" t="s">
        <v>0</v>
      </c>
      <c r="S22" s="15" t="s">
        <v>0</v>
      </c>
    </row>
    <row r="23" spans="2:19" ht="16.5" customHeight="1" x14ac:dyDescent="0.2">
      <c r="B23" s="20"/>
      <c r="E23" s="23" t="s">
        <v>20</v>
      </c>
      <c r="F23" s="16"/>
      <c r="G23" s="15" t="s">
        <v>0</v>
      </c>
      <c r="H23" s="15">
        <f>IF(SUM(I23:Q23)=0,"-",SUM(I23:Q23))</f>
        <v>6330144</v>
      </c>
      <c r="I23" s="15">
        <f>'[1]2'!F13</f>
        <v>401006</v>
      </c>
      <c r="J23" s="15">
        <f>'[1]2'!F43</f>
        <v>739167</v>
      </c>
      <c r="K23" s="15">
        <f>'[1]3'!F13</f>
        <v>2708624</v>
      </c>
      <c r="L23" s="15">
        <f>'[1]3'!F43</f>
        <v>1134132</v>
      </c>
      <c r="M23" s="15">
        <f>'[1]4'!F13</f>
        <v>210704</v>
      </c>
      <c r="N23" s="15">
        <f>'[1]4'!F43</f>
        <v>1097250</v>
      </c>
      <c r="O23" s="15">
        <f>'[1]5'!F13</f>
        <v>23926</v>
      </c>
      <c r="P23" s="15">
        <f>'[1]5'!F43</f>
        <v>1070</v>
      </c>
      <c r="Q23" s="15">
        <f>'[1]6'!F13</f>
        <v>14265</v>
      </c>
      <c r="R23" s="15" t="s">
        <v>0</v>
      </c>
      <c r="S23" s="15" t="s">
        <v>0</v>
      </c>
    </row>
    <row r="24" spans="2:19" ht="16.5" customHeight="1" x14ac:dyDescent="0.2">
      <c r="B24" s="20"/>
      <c r="E24" s="23" t="s">
        <v>19</v>
      </c>
      <c r="F24" s="16"/>
      <c r="G24" s="15" t="s">
        <v>0</v>
      </c>
      <c r="H24" s="15">
        <f>IF(SUM(I24:Q24)=0,"-",SUM(I24:Q24))</f>
        <v>12665057</v>
      </c>
      <c r="I24" s="15">
        <f>'[1]2'!F14</f>
        <v>477853</v>
      </c>
      <c r="J24" s="15">
        <f>'[1]2'!F44</f>
        <v>592346</v>
      </c>
      <c r="K24" s="15">
        <f>'[1]3'!F14</f>
        <v>4939417</v>
      </c>
      <c r="L24" s="15">
        <f>'[1]3'!F44</f>
        <v>2892334</v>
      </c>
      <c r="M24" s="15">
        <f>'[1]4'!F14</f>
        <v>1129627</v>
      </c>
      <c r="N24" s="15">
        <f>'[1]4'!F44</f>
        <v>2470090</v>
      </c>
      <c r="O24" s="15">
        <f>'[1]5'!F14</f>
        <v>108076</v>
      </c>
      <c r="P24" s="15">
        <f>'[1]5'!F44</f>
        <v>26292</v>
      </c>
      <c r="Q24" s="15">
        <f>'[1]6'!F14</f>
        <v>29022</v>
      </c>
      <c r="R24" s="15" t="s">
        <v>0</v>
      </c>
      <c r="S24" s="15" t="s">
        <v>0</v>
      </c>
    </row>
    <row r="25" spans="2:19" ht="16.5" customHeight="1" x14ac:dyDescent="0.2">
      <c r="B25" s="20"/>
      <c r="E25" s="23" t="s">
        <v>18</v>
      </c>
      <c r="F25" s="16"/>
      <c r="G25" s="15" t="s">
        <v>0</v>
      </c>
      <c r="H25" s="15">
        <f>IF(SUM(I25:Q25)=0,"-",SUM(I25:Q25))</f>
        <v>26838</v>
      </c>
      <c r="I25" s="15" t="str">
        <f>'[1]2'!F15</f>
        <v>-</v>
      </c>
      <c r="J25" s="15" t="str">
        <f>'[1]2'!F45</f>
        <v>-</v>
      </c>
      <c r="K25" s="15">
        <f>'[1]3'!F15</f>
        <v>16752</v>
      </c>
      <c r="L25" s="15">
        <f>'[1]3'!F45</f>
        <v>8500</v>
      </c>
      <c r="M25" s="15">
        <f>'[1]4'!F15</f>
        <v>1586</v>
      </c>
      <c r="N25" s="15" t="str">
        <f>'[1]4'!F45</f>
        <v>-</v>
      </c>
      <c r="O25" s="15" t="str">
        <f>'[1]5'!F15</f>
        <v>-</v>
      </c>
      <c r="P25" s="15" t="str">
        <f>'[1]5'!F45</f>
        <v>-</v>
      </c>
      <c r="Q25" s="15" t="str">
        <f>'[1]6'!F15</f>
        <v>-</v>
      </c>
      <c r="R25" s="15" t="s">
        <v>0</v>
      </c>
      <c r="S25" s="15" t="s">
        <v>0</v>
      </c>
    </row>
    <row r="26" spans="2:19" ht="16.5" customHeight="1" x14ac:dyDescent="0.2">
      <c r="B26" s="20"/>
      <c r="E26" s="23" t="s">
        <v>17</v>
      </c>
      <c r="F26" s="16"/>
      <c r="G26" s="15" t="s">
        <v>0</v>
      </c>
      <c r="H26" s="15">
        <f>IF(SUM(I26:Q26)=0,"-",SUM(I26:Q26))</f>
        <v>8929067</v>
      </c>
      <c r="I26" s="15">
        <f>'[1]2'!F16</f>
        <v>119574</v>
      </c>
      <c r="J26" s="15">
        <f>'[1]2'!F46</f>
        <v>112207</v>
      </c>
      <c r="K26" s="15">
        <f>'[1]3'!F16</f>
        <v>3862767</v>
      </c>
      <c r="L26" s="15">
        <f>'[1]3'!F46</f>
        <v>2491894</v>
      </c>
      <c r="M26" s="15">
        <f>'[1]4'!F16</f>
        <v>808870</v>
      </c>
      <c r="N26" s="15">
        <f>'[1]4'!F46</f>
        <v>1427096</v>
      </c>
      <c r="O26" s="15">
        <f>'[1]5'!F16</f>
        <v>106659</v>
      </c>
      <c r="P26" s="15" t="str">
        <f>'[1]5'!F46</f>
        <v>-</v>
      </c>
      <c r="Q26" s="15" t="str">
        <f>'[1]6'!F16</f>
        <v>-</v>
      </c>
      <c r="R26" s="15" t="s">
        <v>0</v>
      </c>
      <c r="S26" s="15" t="s">
        <v>0</v>
      </c>
    </row>
    <row r="27" spans="2:19" ht="16.5" customHeight="1" x14ac:dyDescent="0.2">
      <c r="B27" s="20"/>
      <c r="D27" s="19" t="s">
        <v>16</v>
      </c>
      <c r="E27" s="19"/>
      <c r="F27" s="16"/>
      <c r="G27" s="15" t="s">
        <v>0</v>
      </c>
      <c r="H27" s="15">
        <f>IF(SUM(I27:Q27)=0,"-",SUM(I27:Q27))</f>
        <v>2792142</v>
      </c>
      <c r="I27" s="15">
        <f>'[1]2'!F17</f>
        <v>97534</v>
      </c>
      <c r="J27" s="15">
        <f>'[1]2'!F47</f>
        <v>159117</v>
      </c>
      <c r="K27" s="15">
        <f>'[1]3'!F17</f>
        <v>955916</v>
      </c>
      <c r="L27" s="15">
        <f>'[1]3'!F47</f>
        <v>725258</v>
      </c>
      <c r="M27" s="15">
        <f>'[1]4'!F17</f>
        <v>92618</v>
      </c>
      <c r="N27" s="15">
        <f>'[1]4'!F47</f>
        <v>734485</v>
      </c>
      <c r="O27" s="15">
        <f>'[1]5'!F17</f>
        <v>11091</v>
      </c>
      <c r="P27" s="15">
        <f>'[1]5'!F47</f>
        <v>1303</v>
      </c>
      <c r="Q27" s="15">
        <f>'[1]6'!F17</f>
        <v>14820</v>
      </c>
      <c r="R27" s="15" t="s">
        <v>0</v>
      </c>
      <c r="S27" s="15" t="s">
        <v>0</v>
      </c>
    </row>
    <row r="28" spans="2:19" ht="16.5" customHeight="1" x14ac:dyDescent="0.2">
      <c r="B28" s="20"/>
      <c r="D28" s="19" t="s">
        <v>15</v>
      </c>
      <c r="E28" s="19"/>
      <c r="F28" s="16"/>
      <c r="G28" s="15" t="s">
        <v>0</v>
      </c>
      <c r="H28" s="15">
        <f>IF(SUM(I28:Q28)=0,"-",SUM(I28:Q28))</f>
        <v>4972404</v>
      </c>
      <c r="I28" s="15">
        <f>'[1]2'!F18</f>
        <v>323361</v>
      </c>
      <c r="J28" s="15">
        <f>'[1]2'!F48</f>
        <v>326499</v>
      </c>
      <c r="K28" s="15">
        <f>'[1]3'!F18</f>
        <v>2169490</v>
      </c>
      <c r="L28" s="15">
        <f>'[1]3'!F48</f>
        <v>1125522</v>
      </c>
      <c r="M28" s="15">
        <f>'[1]4'!F18</f>
        <v>147529</v>
      </c>
      <c r="N28" s="15">
        <f>'[1]4'!F48</f>
        <v>855210</v>
      </c>
      <c r="O28" s="15">
        <f>'[1]5'!F18</f>
        <v>9661</v>
      </c>
      <c r="P28" s="15">
        <f>'[1]5'!F48</f>
        <v>1399</v>
      </c>
      <c r="Q28" s="15">
        <f>'[1]6'!F18</f>
        <v>13733</v>
      </c>
      <c r="R28" s="15" t="s">
        <v>0</v>
      </c>
      <c r="S28" s="15" t="s">
        <v>0</v>
      </c>
    </row>
    <row r="29" spans="2:19" ht="16.5" customHeight="1" x14ac:dyDescent="0.2">
      <c r="B29" s="20"/>
      <c r="E29" s="23" t="s">
        <v>14</v>
      </c>
      <c r="F29" s="16"/>
      <c r="G29" s="15" t="s">
        <v>0</v>
      </c>
      <c r="H29" s="15">
        <f>IF(SUM(I29:Q29)=0,"-",SUM(I29:Q29))</f>
        <v>968412</v>
      </c>
      <c r="I29" s="15">
        <f>'[1]2'!F19</f>
        <v>83293</v>
      </c>
      <c r="J29" s="15">
        <f>'[1]2'!F49</f>
        <v>48921</v>
      </c>
      <c r="K29" s="15">
        <f>'[1]3'!F19</f>
        <v>476815</v>
      </c>
      <c r="L29" s="15">
        <f>'[1]3'!F49</f>
        <v>123993</v>
      </c>
      <c r="M29" s="15">
        <f>'[1]4'!F19</f>
        <v>23358</v>
      </c>
      <c r="N29" s="15">
        <f>'[1]4'!F49</f>
        <v>206807</v>
      </c>
      <c r="O29" s="15">
        <f>'[1]5'!F19</f>
        <v>1134</v>
      </c>
      <c r="P29" s="15">
        <f>'[1]5'!F49</f>
        <v>853</v>
      </c>
      <c r="Q29" s="15">
        <f>'[1]6'!F19</f>
        <v>3238</v>
      </c>
      <c r="R29" s="15" t="s">
        <v>0</v>
      </c>
      <c r="S29" s="15" t="s">
        <v>0</v>
      </c>
    </row>
    <row r="30" spans="2:19" ht="16.5" customHeight="1" x14ac:dyDescent="0.2">
      <c r="B30" s="20"/>
      <c r="E30" s="23" t="s">
        <v>13</v>
      </c>
      <c r="F30" s="16"/>
      <c r="G30" s="15" t="s">
        <v>0</v>
      </c>
      <c r="H30" s="15">
        <f>IF(SUM(I30:Q30)=0,"-",SUM(I30:Q30))</f>
        <v>4003992</v>
      </c>
      <c r="I30" s="15">
        <f>'[1]2'!F20</f>
        <v>240068</v>
      </c>
      <c r="J30" s="15">
        <f>'[1]2'!F50</f>
        <v>277578</v>
      </c>
      <c r="K30" s="15">
        <f>'[1]3'!F20</f>
        <v>1692675</v>
      </c>
      <c r="L30" s="15">
        <f>'[1]3'!F50</f>
        <v>1001529</v>
      </c>
      <c r="M30" s="15">
        <f>'[1]4'!F20</f>
        <v>124171</v>
      </c>
      <c r="N30" s="15">
        <f>'[1]4'!F50</f>
        <v>648403</v>
      </c>
      <c r="O30" s="15">
        <f>'[1]5'!F20</f>
        <v>8527</v>
      </c>
      <c r="P30" s="15">
        <f>'[1]5'!F50</f>
        <v>546</v>
      </c>
      <c r="Q30" s="15">
        <f>'[1]6'!F20</f>
        <v>10495</v>
      </c>
      <c r="R30" s="15" t="s">
        <v>0</v>
      </c>
      <c r="S30" s="15" t="s">
        <v>0</v>
      </c>
    </row>
    <row r="31" spans="2:19" ht="16.5" customHeight="1" x14ac:dyDescent="0.2">
      <c r="B31" s="20"/>
      <c r="D31" s="19" t="s">
        <v>12</v>
      </c>
      <c r="E31" s="19"/>
      <c r="F31" s="16"/>
      <c r="G31" s="15" t="s">
        <v>0</v>
      </c>
      <c r="H31" s="15">
        <f>IF(SUM(I31:Q31)=0,"-",SUM(I31:Q31))</f>
        <v>7044421</v>
      </c>
      <c r="I31" s="15">
        <f>'[1]2'!F21</f>
        <v>362674</v>
      </c>
      <c r="J31" s="15">
        <f>'[1]2'!F51</f>
        <v>253410</v>
      </c>
      <c r="K31" s="15">
        <f>'[1]3'!F21</f>
        <v>2575210</v>
      </c>
      <c r="L31" s="15">
        <f>'[1]3'!F51</f>
        <v>1537865</v>
      </c>
      <c r="M31" s="15">
        <f>'[1]4'!F21</f>
        <v>312479</v>
      </c>
      <c r="N31" s="15">
        <f>'[1]4'!F51</f>
        <v>1968707</v>
      </c>
      <c r="O31" s="15">
        <f>'[1]5'!F21</f>
        <v>32435</v>
      </c>
      <c r="P31" s="15">
        <f>'[1]5'!F51</f>
        <v>1456</v>
      </c>
      <c r="Q31" s="15">
        <f>'[1]6'!F21</f>
        <v>185</v>
      </c>
      <c r="R31" s="15" t="s">
        <v>0</v>
      </c>
      <c r="S31" s="15" t="s">
        <v>0</v>
      </c>
    </row>
    <row r="32" spans="2:19" ht="16.5" customHeight="1" x14ac:dyDescent="0.2">
      <c r="B32" s="20"/>
      <c r="E32" s="23" t="s">
        <v>11</v>
      </c>
      <c r="F32" s="16"/>
      <c r="G32" s="15" t="s">
        <v>0</v>
      </c>
      <c r="H32" s="15">
        <f>IF(SUM(I32:Q32)=0,"-",SUM(I32:Q32))</f>
        <v>2979653</v>
      </c>
      <c r="I32" s="15">
        <f>'[1]2'!F22</f>
        <v>32530</v>
      </c>
      <c r="J32" s="15">
        <f>'[1]2'!F52</f>
        <v>6819</v>
      </c>
      <c r="K32" s="15">
        <f>'[1]3'!F22</f>
        <v>500891</v>
      </c>
      <c r="L32" s="15">
        <f>'[1]3'!F52</f>
        <v>426590</v>
      </c>
      <c r="M32" s="15">
        <f>'[1]4'!F22</f>
        <v>100958</v>
      </c>
      <c r="N32" s="15">
        <f>'[1]4'!F52</f>
        <v>1878453</v>
      </c>
      <c r="O32" s="15">
        <f>'[1]5'!F22</f>
        <v>32087</v>
      </c>
      <c r="P32" s="15">
        <f>'[1]5'!F52</f>
        <v>1325</v>
      </c>
      <c r="Q32" s="15" t="str">
        <f>'[1]6'!F22</f>
        <v>-</v>
      </c>
      <c r="R32" s="15" t="s">
        <v>0</v>
      </c>
      <c r="S32" s="15" t="s">
        <v>0</v>
      </c>
    </row>
    <row r="33" spans="1:19" ht="16.5" customHeight="1" x14ac:dyDescent="0.2">
      <c r="B33" s="20"/>
      <c r="E33" s="22" t="s">
        <v>10</v>
      </c>
      <c r="F33" s="16"/>
      <c r="G33" s="15" t="s">
        <v>0</v>
      </c>
      <c r="H33" s="15">
        <f>IF(SUM(I33:Q33)=0,"-",SUM(I33:Q33))</f>
        <v>4064768</v>
      </c>
      <c r="I33" s="15">
        <f>'[1]2'!F23</f>
        <v>330144</v>
      </c>
      <c r="J33" s="15">
        <f>'[1]2'!F53</f>
        <v>246591</v>
      </c>
      <c r="K33" s="15">
        <f>'[1]3'!F23</f>
        <v>2074319</v>
      </c>
      <c r="L33" s="15">
        <f>'[1]3'!F53</f>
        <v>1111275</v>
      </c>
      <c r="M33" s="15">
        <f>'[1]4'!F23</f>
        <v>211521</v>
      </c>
      <c r="N33" s="15">
        <f>'[1]4'!F53</f>
        <v>90254</v>
      </c>
      <c r="O33" s="15">
        <f>'[1]5'!F23</f>
        <v>348</v>
      </c>
      <c r="P33" s="15">
        <f>'[1]5'!F53</f>
        <v>131</v>
      </c>
      <c r="Q33" s="15">
        <f>'[1]6'!F23</f>
        <v>185</v>
      </c>
      <c r="R33" s="15" t="s">
        <v>0</v>
      </c>
      <c r="S33" s="15" t="s">
        <v>0</v>
      </c>
    </row>
    <row r="34" spans="1:19" ht="16.5" customHeight="1" x14ac:dyDescent="0.2">
      <c r="B34" s="20"/>
      <c r="D34" s="19" t="s">
        <v>9</v>
      </c>
      <c r="E34" s="19"/>
      <c r="F34" s="16"/>
      <c r="G34" s="15" t="s">
        <v>0</v>
      </c>
      <c r="H34" s="15">
        <f>IF(SUM(I34:Q34)=0,"-",SUM(I34:Q34))</f>
        <v>295495</v>
      </c>
      <c r="I34" s="15">
        <f>'[1]2'!F24</f>
        <v>16146</v>
      </c>
      <c r="J34" s="15">
        <f>'[1]2'!F54</f>
        <v>12643</v>
      </c>
      <c r="K34" s="15">
        <f>'[1]3'!F24</f>
        <v>122584</v>
      </c>
      <c r="L34" s="15">
        <f>'[1]3'!F54</f>
        <v>78723</v>
      </c>
      <c r="M34" s="15">
        <f>'[1]4'!F24</f>
        <v>3973</v>
      </c>
      <c r="N34" s="15">
        <f>'[1]4'!F54</f>
        <v>60722</v>
      </c>
      <c r="O34" s="15">
        <f>'[1]5'!F24</f>
        <v>433</v>
      </c>
      <c r="P34" s="15">
        <f>'[1]5'!F54</f>
        <v>134</v>
      </c>
      <c r="Q34" s="15">
        <f>'[1]6'!F24</f>
        <v>137</v>
      </c>
      <c r="R34" s="15" t="s">
        <v>0</v>
      </c>
      <c r="S34" s="15" t="s">
        <v>0</v>
      </c>
    </row>
    <row r="35" spans="1:19" ht="16.5" customHeight="1" x14ac:dyDescent="0.2">
      <c r="B35" s="20"/>
      <c r="C35" s="19" t="s">
        <v>8</v>
      </c>
      <c r="D35" s="19"/>
      <c r="E35" s="19"/>
      <c r="F35" s="16"/>
      <c r="G35" s="15">
        <f>IF(SUM(H35,R35:S35)=0,"-",SUM(H35,R35:S35))</f>
        <v>23025144</v>
      </c>
      <c r="H35" s="15">
        <f>IF(SUM(I35:Q35)=0,"-",SUM(I35:Q35))</f>
        <v>14680165</v>
      </c>
      <c r="I35" s="15">
        <f>'[1]2'!F25</f>
        <v>438064</v>
      </c>
      <c r="J35" s="15">
        <f>'[1]2'!F55</f>
        <v>735178</v>
      </c>
      <c r="K35" s="15">
        <f>'[1]3'!F25</f>
        <v>5006914</v>
      </c>
      <c r="L35" s="15">
        <f>'[1]3'!F55</f>
        <v>2389027</v>
      </c>
      <c r="M35" s="15">
        <f>'[1]4'!F25</f>
        <v>153568</v>
      </c>
      <c r="N35" s="15">
        <f>'[1]4'!F55</f>
        <v>5918594</v>
      </c>
      <c r="O35" s="15">
        <f>'[1]5'!F25</f>
        <v>29614</v>
      </c>
      <c r="P35" s="15">
        <f>'[1]5'!F55</f>
        <v>39</v>
      </c>
      <c r="Q35" s="15">
        <f>'[1]6'!F25</f>
        <v>9167</v>
      </c>
      <c r="R35" s="15">
        <f>'[1]7'!K22</f>
        <v>8296524</v>
      </c>
      <c r="S35" s="15">
        <f>'[1]7'!K33</f>
        <v>48455</v>
      </c>
    </row>
    <row r="36" spans="1:19" ht="16.5" customHeight="1" x14ac:dyDescent="0.2">
      <c r="B36" s="20"/>
      <c r="D36" s="19" t="s">
        <v>7</v>
      </c>
      <c r="E36" s="19"/>
      <c r="F36" s="16"/>
      <c r="G36" s="15" t="s">
        <v>0</v>
      </c>
      <c r="H36" s="15">
        <f>IF(SUM(I36:Q36)=0,"-",SUM(I36:Q36))</f>
        <v>91144</v>
      </c>
      <c r="I36" s="15">
        <f>'[1]2'!F26</f>
        <v>3</v>
      </c>
      <c r="J36" s="15">
        <f>'[1]2'!F56</f>
        <v>5883</v>
      </c>
      <c r="K36" s="15">
        <f>'[1]3'!F26</f>
        <v>85012</v>
      </c>
      <c r="L36" s="15">
        <f>'[1]3'!F56</f>
        <v>246</v>
      </c>
      <c r="M36" s="15" t="str">
        <f>'[1]4'!F26</f>
        <v>-</v>
      </c>
      <c r="N36" s="15" t="str">
        <f>'[1]4'!F56</f>
        <v>-</v>
      </c>
      <c r="O36" s="15" t="str">
        <f>'[1]5'!F26</f>
        <v>-</v>
      </c>
      <c r="P36" s="15" t="str">
        <f>'[1]5'!F56</f>
        <v>-</v>
      </c>
      <c r="Q36" s="15" t="str">
        <f>'[1]6'!F26</f>
        <v>-</v>
      </c>
      <c r="R36" s="21">
        <f>'[1]7'!L22</f>
        <v>7492629</v>
      </c>
      <c r="S36" s="15" t="s">
        <v>0</v>
      </c>
    </row>
    <row r="37" spans="1:19" ht="16.5" customHeight="1" x14ac:dyDescent="0.2">
      <c r="B37" s="20"/>
      <c r="D37" s="19" t="s">
        <v>6</v>
      </c>
      <c r="E37" s="19"/>
      <c r="F37" s="16"/>
      <c r="G37" s="15" t="s">
        <v>0</v>
      </c>
      <c r="H37" s="15">
        <f>IF(SUM(I37:Q37)=0,"-",SUM(I37:Q37))</f>
        <v>13047799</v>
      </c>
      <c r="I37" s="15">
        <f>'[1]2'!F27</f>
        <v>408819</v>
      </c>
      <c r="J37" s="15">
        <f>'[1]2'!F57</f>
        <v>696652</v>
      </c>
      <c r="K37" s="15">
        <f>'[1]3'!F27</f>
        <v>4419264</v>
      </c>
      <c r="L37" s="15">
        <f>'[1]3'!F57</f>
        <v>2119670</v>
      </c>
      <c r="M37" s="15">
        <f>'[1]4'!F27</f>
        <v>136170</v>
      </c>
      <c r="N37" s="15">
        <f>'[1]4'!F57</f>
        <v>5236978</v>
      </c>
      <c r="O37" s="15">
        <f>'[1]5'!F27</f>
        <v>21106</v>
      </c>
      <c r="P37" s="15" t="str">
        <f>'[1]5'!F57</f>
        <v>-</v>
      </c>
      <c r="Q37" s="15">
        <f>'[1]6'!F27</f>
        <v>9140</v>
      </c>
      <c r="R37" s="21"/>
      <c r="S37" s="15" t="s">
        <v>0</v>
      </c>
    </row>
    <row r="38" spans="1:19" ht="16.5" customHeight="1" x14ac:dyDescent="0.2">
      <c r="B38" s="20"/>
      <c r="D38" s="19" t="s">
        <v>5</v>
      </c>
      <c r="E38" s="19"/>
      <c r="F38" s="16"/>
      <c r="G38" s="15" t="s">
        <v>0</v>
      </c>
      <c r="H38" s="15">
        <f>IF(SUM(I38:Q38)=0,"-",SUM(I38:Q38))</f>
        <v>1446494</v>
      </c>
      <c r="I38" s="15">
        <f>'[1]2'!F28</f>
        <v>26085</v>
      </c>
      <c r="J38" s="15">
        <f>'[1]2'!F58</f>
        <v>31718</v>
      </c>
      <c r="K38" s="15">
        <f>'[1]3'!F28</f>
        <v>447251</v>
      </c>
      <c r="L38" s="15">
        <f>'[1]3'!F58</f>
        <v>236480</v>
      </c>
      <c r="M38" s="15">
        <f>'[1]4'!F28</f>
        <v>16942</v>
      </c>
      <c r="N38" s="15">
        <f>'[1]4'!F58</f>
        <v>679483</v>
      </c>
      <c r="O38" s="15">
        <f>'[1]5'!F28</f>
        <v>8497</v>
      </c>
      <c r="P38" s="15">
        <f>'[1]5'!F58</f>
        <v>38</v>
      </c>
      <c r="Q38" s="15" t="str">
        <f>'[1]6'!F28</f>
        <v>-</v>
      </c>
      <c r="R38" s="15" t="s">
        <v>0</v>
      </c>
      <c r="S38" s="15" t="s">
        <v>0</v>
      </c>
    </row>
    <row r="39" spans="1:19" ht="16.5" customHeight="1" x14ac:dyDescent="0.2">
      <c r="B39" s="20"/>
      <c r="D39" s="19" t="s">
        <v>4</v>
      </c>
      <c r="E39" s="19"/>
      <c r="F39" s="16"/>
      <c r="G39" s="15" t="s">
        <v>0</v>
      </c>
      <c r="H39" s="15">
        <f>IF(SUM(I39:Q39)=0,"-",SUM(I39:Q39))</f>
        <v>94728</v>
      </c>
      <c r="I39" s="15">
        <f>'[1]2'!F29</f>
        <v>3157</v>
      </c>
      <c r="J39" s="15">
        <f>'[1]2'!F59</f>
        <v>925</v>
      </c>
      <c r="K39" s="15">
        <f>'[1]3'!F29</f>
        <v>55387</v>
      </c>
      <c r="L39" s="15">
        <f>'[1]3'!F59</f>
        <v>32631</v>
      </c>
      <c r="M39" s="15">
        <f>'[1]4'!F29</f>
        <v>456</v>
      </c>
      <c r="N39" s="15">
        <f>'[1]4'!F59</f>
        <v>2133</v>
      </c>
      <c r="O39" s="15">
        <f>'[1]5'!F29</f>
        <v>11</v>
      </c>
      <c r="P39" s="15">
        <f>'[1]5'!F59</f>
        <v>1</v>
      </c>
      <c r="Q39" s="15">
        <f>'[1]6'!F29</f>
        <v>27</v>
      </c>
      <c r="R39" s="15" t="s">
        <v>0</v>
      </c>
      <c r="S39" s="15" t="s">
        <v>0</v>
      </c>
    </row>
    <row r="40" spans="1:19" ht="16.5" customHeight="1" x14ac:dyDescent="0.2">
      <c r="B40" s="20"/>
      <c r="C40" s="19" t="s">
        <v>3</v>
      </c>
      <c r="D40" s="19"/>
      <c r="E40" s="19"/>
      <c r="F40" s="16"/>
      <c r="G40" s="15">
        <f>IF(SUM(H40,R40:S40)=0,"-",SUM(H40,R40:S40))</f>
        <v>12858595</v>
      </c>
      <c r="H40" s="15">
        <f>IF(SUM(I40:Q40)=0,"-",SUM(I40:Q40))</f>
        <v>10185117</v>
      </c>
      <c r="I40" s="15">
        <f>'[1]2'!F30</f>
        <v>532989</v>
      </c>
      <c r="J40" s="15">
        <f>'[1]2'!F60</f>
        <v>299773</v>
      </c>
      <c r="K40" s="15">
        <f>'[1]3'!F30</f>
        <v>4149830</v>
      </c>
      <c r="L40" s="15">
        <f>'[1]3'!F60</f>
        <v>2852032</v>
      </c>
      <c r="M40" s="15">
        <f>'[1]4'!F30</f>
        <v>331816</v>
      </c>
      <c r="N40" s="15">
        <f>'[1]4'!F60</f>
        <v>1987733</v>
      </c>
      <c r="O40" s="15">
        <f>'[1]5'!F30</f>
        <v>30259</v>
      </c>
      <c r="P40" s="15">
        <f>'[1]5'!F60</f>
        <v>685</v>
      </c>
      <c r="Q40" s="15" t="str">
        <f>'[1]6'!F30</f>
        <v>-</v>
      </c>
      <c r="R40" s="15">
        <f>'[1]7'!M22</f>
        <v>2595220</v>
      </c>
      <c r="S40" s="15">
        <f>'[1]7'!M33</f>
        <v>78258</v>
      </c>
    </row>
    <row r="41" spans="1:19" ht="19.5" customHeight="1" x14ac:dyDescent="0.2">
      <c r="F41" s="16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ht="16.5" customHeight="1" x14ac:dyDescent="0.2">
      <c r="B42" s="18" t="s">
        <v>2</v>
      </c>
      <c r="C42" s="18"/>
      <c r="D42" s="18"/>
      <c r="E42" s="18"/>
      <c r="F42" s="16"/>
      <c r="G42" s="15" t="s">
        <v>0</v>
      </c>
      <c r="H42" s="8">
        <f>H8/H44*1000</f>
        <v>1248374.5799052606</v>
      </c>
      <c r="I42" s="8">
        <f>I8/I44*1000</f>
        <v>1339057.3426573426</v>
      </c>
      <c r="J42" s="8">
        <f>J8/J44*1000</f>
        <v>1416433.4592312819</v>
      </c>
      <c r="K42" s="8">
        <f>K8/K44*1000</f>
        <v>998626.15483629878</v>
      </c>
      <c r="L42" s="8">
        <f>L8/L44*1000</f>
        <v>1177878.4087130029</v>
      </c>
      <c r="M42" s="8">
        <f>M8/M44*1000</f>
        <v>7542303.7634408604</v>
      </c>
      <c r="N42" s="8">
        <f>N8/N44*1000</f>
        <v>1539131.8578724805</v>
      </c>
      <c r="O42" s="8">
        <f>O8/O44*1000</f>
        <v>2967911.1969111967</v>
      </c>
      <c r="P42" s="8">
        <f>P8/P44*1000</f>
        <v>489808.51063829788</v>
      </c>
      <c r="Q42" s="8">
        <f>Q8/Q44*1000</f>
        <v>3322158.7301587299</v>
      </c>
      <c r="R42" s="17">
        <f>R8/R44*1000</f>
        <v>20017.984526653436</v>
      </c>
      <c r="S42" s="17">
        <f>S8/S44*1000</f>
        <v>9660.4569456463723</v>
      </c>
    </row>
    <row r="43" spans="1:19" ht="19.5" customHeight="1" x14ac:dyDescent="0.2">
      <c r="F43" s="16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s="8" customFormat="1" ht="18" customHeight="1" thickBot="1" x14ac:dyDescent="0.25">
      <c r="A44" s="12"/>
      <c r="B44" s="12" t="s">
        <v>1</v>
      </c>
      <c r="C44" s="12"/>
      <c r="D44" s="12"/>
      <c r="E44" s="12"/>
      <c r="F44" s="14"/>
      <c r="G44" s="13" t="s">
        <v>0</v>
      </c>
      <c r="H44" s="12">
        <f>SUM(I44:Q44)</f>
        <v>100275</v>
      </c>
      <c r="I44" s="11">
        <f>'[1]10'!B7</f>
        <v>3575</v>
      </c>
      <c r="J44" s="10">
        <f>'[1]10'!B38</f>
        <v>4501</v>
      </c>
      <c r="K44" s="10">
        <f>'[1]11'!B7</f>
        <v>48167</v>
      </c>
      <c r="L44" s="10">
        <f>'[1]11'!B38</f>
        <v>24056</v>
      </c>
      <c r="M44" s="10">
        <v>1116</v>
      </c>
      <c r="N44" s="10">
        <f>18071+138</f>
        <v>18209</v>
      </c>
      <c r="O44" s="10">
        <v>259</v>
      </c>
      <c r="P44" s="10">
        <v>329</v>
      </c>
      <c r="Q44" s="10">
        <v>63</v>
      </c>
      <c r="R44" s="9">
        <f>'[1]13'!B7</f>
        <v>964885</v>
      </c>
      <c r="S44" s="9">
        <f>$R$44</f>
        <v>964885</v>
      </c>
    </row>
    <row r="45" spans="1:19" ht="18.75" customHeight="1" x14ac:dyDescent="0.2">
      <c r="A45" s="7"/>
      <c r="B45" s="6"/>
      <c r="C45" s="6"/>
      <c r="D45" s="6"/>
      <c r="E45" s="6"/>
      <c r="F45" s="6"/>
      <c r="G45" s="6"/>
      <c r="H45" s="6"/>
      <c r="I45" s="6"/>
      <c r="J45" s="6"/>
      <c r="K45" s="4"/>
    </row>
    <row r="46" spans="1:19" ht="75.75" customHeight="1" x14ac:dyDescent="0.2">
      <c r="B46" s="5"/>
      <c r="C46" s="5"/>
      <c r="D46" s="5"/>
      <c r="E46" s="5"/>
      <c r="F46" s="5"/>
      <c r="G46" s="5"/>
      <c r="H46" s="5"/>
      <c r="I46" s="5"/>
      <c r="J46" s="5"/>
      <c r="K46" s="4"/>
    </row>
    <row r="47" spans="1:19" x14ac:dyDescent="0.2"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60" spans="4:4" x14ac:dyDescent="0.2">
      <c r="D60" s="2"/>
    </row>
    <row r="61" spans="4:4" x14ac:dyDescent="0.2">
      <c r="D61" s="2"/>
    </row>
  </sheetData>
  <mergeCells count="37">
    <mergeCell ref="S5:S7"/>
    <mergeCell ref="M6:M7"/>
    <mergeCell ref="Q6:Q7"/>
    <mergeCell ref="R5:R7"/>
    <mergeCell ref="R36:R37"/>
    <mergeCell ref="I6:I7"/>
    <mergeCell ref="K6:K7"/>
    <mergeCell ref="L6:L7"/>
    <mergeCell ref="N6:P6"/>
    <mergeCell ref="A5:F7"/>
    <mergeCell ref="G5:G7"/>
    <mergeCell ref="H5:Q5"/>
    <mergeCell ref="J6:J7"/>
    <mergeCell ref="D36:E36"/>
    <mergeCell ref="D37:E37"/>
    <mergeCell ref="C14:E14"/>
    <mergeCell ref="C10:E10"/>
    <mergeCell ref="D11:E11"/>
    <mergeCell ref="B8:E8"/>
    <mergeCell ref="D12:E12"/>
    <mergeCell ref="D13:E13"/>
    <mergeCell ref="H6:H7"/>
    <mergeCell ref="B45:J45"/>
    <mergeCell ref="C16:E16"/>
    <mergeCell ref="B10:B16"/>
    <mergeCell ref="C40:E40"/>
    <mergeCell ref="B18:B40"/>
    <mergeCell ref="D38:E38"/>
    <mergeCell ref="D39:E39"/>
    <mergeCell ref="C15:E15"/>
    <mergeCell ref="D34:E34"/>
    <mergeCell ref="C35:E35"/>
    <mergeCell ref="D27:E27"/>
    <mergeCell ref="D28:E28"/>
    <mergeCell ref="D31:E31"/>
    <mergeCell ref="C18:E18"/>
    <mergeCell ref="D19:E19"/>
  </mergeCells>
  <phoneticPr fontId="3"/>
  <printOptions horizontalCentered="1" verticalCentered="1"/>
  <pageMargins left="0.6692913385826772" right="0.35433070866141736" top="0.59055118110236227" bottom="0.59055118110236227" header="0.51181102362204722" footer="0.31496062992125984"/>
  <pageSetup paperSize="9" scale="94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2023-12-25T04:00:04Z</dcterms:created>
  <dcterms:modified xsi:type="dcterms:W3CDTF">2023-12-25T04:00:41Z</dcterms:modified>
</cp:coreProperties>
</file>