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12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'12'!$A$1:$Q$73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I7" i="1"/>
  <c r="M7" i="1"/>
  <c r="C9" i="1"/>
  <c r="D9" i="1"/>
  <c r="B11" i="1"/>
  <c r="B7" i="1" s="1"/>
  <c r="E11" i="1"/>
  <c r="F11" i="1"/>
  <c r="F7" i="1" s="1"/>
  <c r="G11" i="1"/>
  <c r="G7" i="1" s="1"/>
  <c r="H11" i="1"/>
  <c r="H7" i="1" s="1"/>
  <c r="I11" i="1"/>
  <c r="J11" i="1"/>
  <c r="J7" i="1" s="1"/>
  <c r="K11" i="1"/>
  <c r="K7" i="1" s="1"/>
  <c r="L11" i="1"/>
  <c r="L7" i="1" s="1"/>
  <c r="M11" i="1"/>
  <c r="N11" i="1"/>
  <c r="N7" i="1" s="1"/>
  <c r="O11" i="1"/>
  <c r="O7" i="1" s="1"/>
  <c r="D13" i="1"/>
  <c r="C13" i="1" s="1"/>
  <c r="D15" i="1"/>
  <c r="C15" i="1" s="1"/>
  <c r="P15" i="1" s="1"/>
  <c r="D16" i="1"/>
  <c r="C16" i="1" s="1"/>
  <c r="P16" i="1" s="1"/>
  <c r="D17" i="1"/>
  <c r="C17" i="1" s="1"/>
  <c r="P17" i="1" s="1"/>
  <c r="C18" i="1"/>
  <c r="P18" i="1" s="1"/>
  <c r="D18" i="1"/>
  <c r="D19" i="1"/>
  <c r="C19" i="1" s="1"/>
  <c r="P19" i="1" s="1"/>
  <c r="D21" i="1"/>
  <c r="C21" i="1" s="1"/>
  <c r="P21" i="1" s="1"/>
  <c r="D22" i="1"/>
  <c r="C22" i="1" s="1"/>
  <c r="P22" i="1" s="1"/>
  <c r="C23" i="1"/>
  <c r="P23" i="1" s="1"/>
  <c r="D23" i="1"/>
  <c r="D24" i="1"/>
  <c r="C24" i="1" s="1"/>
  <c r="P24" i="1" s="1"/>
  <c r="D25" i="1"/>
  <c r="C25" i="1" s="1"/>
  <c r="P25" i="1" s="1"/>
  <c r="D27" i="1"/>
  <c r="C27" i="1" s="1"/>
  <c r="P27" i="1" s="1"/>
  <c r="C28" i="1"/>
  <c r="P28" i="1" s="1"/>
  <c r="D28" i="1"/>
  <c r="D29" i="1"/>
  <c r="C29" i="1" s="1"/>
  <c r="P29" i="1" s="1"/>
  <c r="D30" i="1"/>
  <c r="C30" i="1" s="1"/>
  <c r="P30" i="1" s="1"/>
  <c r="D31" i="1"/>
  <c r="C31" i="1" s="1"/>
  <c r="P31" i="1" s="1"/>
  <c r="C33" i="1"/>
  <c r="P33" i="1" s="1"/>
  <c r="D33" i="1"/>
  <c r="D34" i="1"/>
  <c r="C34" i="1" s="1"/>
  <c r="P34" i="1" s="1"/>
  <c r="D35" i="1"/>
  <c r="C35" i="1" s="1"/>
  <c r="C36" i="1"/>
  <c r="D36" i="1"/>
  <c r="D42" i="1"/>
  <c r="H42" i="1"/>
  <c r="L42" i="1"/>
  <c r="C44" i="1"/>
  <c r="D46" i="1"/>
  <c r="E46" i="1"/>
  <c r="E42" i="1" s="1"/>
  <c r="F46" i="1"/>
  <c r="F42" i="1" s="1"/>
  <c r="G46" i="1"/>
  <c r="G42" i="1" s="1"/>
  <c r="H46" i="1"/>
  <c r="I46" i="1"/>
  <c r="I42" i="1" s="1"/>
  <c r="J46" i="1"/>
  <c r="J42" i="1" s="1"/>
  <c r="K46" i="1"/>
  <c r="K42" i="1" s="1"/>
  <c r="L46" i="1"/>
  <c r="M46" i="1"/>
  <c r="M42" i="1" s="1"/>
  <c r="C48" i="1"/>
  <c r="B50" i="1"/>
  <c r="B46" i="1" s="1"/>
  <c r="B42" i="1" s="1"/>
  <c r="C50" i="1"/>
  <c r="B51" i="1"/>
  <c r="C51" i="1"/>
  <c r="B52" i="1"/>
  <c r="C52" i="1"/>
  <c r="B53" i="1"/>
  <c r="C53" i="1"/>
  <c r="B54" i="1"/>
  <c r="C54" i="1"/>
  <c r="B56" i="1"/>
  <c r="C56" i="1"/>
  <c r="B57" i="1"/>
  <c r="C57" i="1"/>
  <c r="B58" i="1"/>
  <c r="C58" i="1"/>
  <c r="B59" i="1"/>
  <c r="C59" i="1"/>
  <c r="B60" i="1"/>
  <c r="C60" i="1"/>
  <c r="B62" i="1"/>
  <c r="C62" i="1"/>
  <c r="B63" i="1"/>
  <c r="C63" i="1"/>
  <c r="B64" i="1"/>
  <c r="C64" i="1"/>
  <c r="B65" i="1"/>
  <c r="C65" i="1"/>
  <c r="B66" i="1"/>
  <c r="C66" i="1"/>
  <c r="B68" i="1"/>
  <c r="C68" i="1"/>
  <c r="B69" i="1"/>
  <c r="C69" i="1"/>
  <c r="C70" i="1"/>
  <c r="C71" i="1"/>
  <c r="C7" i="1" l="1"/>
  <c r="P7" i="1" s="1"/>
  <c r="C11" i="1"/>
  <c r="P11" i="1" s="1"/>
  <c r="C46" i="1"/>
  <c r="C42" i="1" s="1"/>
  <c r="D11" i="1"/>
  <c r="D7" i="1" s="1"/>
</calcChain>
</file>

<file path=xl/sharedStrings.xml><?xml version="1.0" encoding="utf-8"?>
<sst xmlns="http://schemas.openxmlformats.org/spreadsheetml/2006/main" count="256" uniqueCount="67">
  <si>
    <t>-</t>
    <phoneticPr fontId="5"/>
  </si>
  <si>
    <t>…</t>
  </si>
  <si>
    <t>小豆地区広域
行政事務組合</t>
    <rPh sb="0" eb="4">
      <t>ショウズチク</t>
    </rPh>
    <rPh sb="4" eb="6">
      <t>コウイキ</t>
    </rPh>
    <rPh sb="7" eb="9">
      <t>ギョウセイ</t>
    </rPh>
    <rPh sb="9" eb="11">
      <t>ジム</t>
    </rPh>
    <rPh sb="11" eb="13">
      <t>クミアイ</t>
    </rPh>
    <phoneticPr fontId="5"/>
  </si>
  <si>
    <t>三豊市観音寺市　　　　　　　　　　学校組合</t>
    <rPh sb="0" eb="2">
      <t>ミトヨ</t>
    </rPh>
    <rPh sb="2" eb="3">
      <t>シ</t>
    </rPh>
    <rPh sb="17" eb="21">
      <t>ガッコウクミアイ</t>
    </rPh>
    <phoneticPr fontId="5"/>
  </si>
  <si>
    <t>まんのう町</t>
    <rPh sb="4" eb="5">
      <t>チョウ</t>
    </rPh>
    <phoneticPr fontId="5"/>
  </si>
  <si>
    <t>多度津町</t>
    <rPh sb="0" eb="4">
      <t>タドツチョウ</t>
    </rPh>
    <phoneticPr fontId="5"/>
  </si>
  <si>
    <t>琴平町</t>
    <rPh sb="0" eb="2">
      <t>コトヒラ</t>
    </rPh>
    <rPh sb="2" eb="3">
      <t>チョウ</t>
    </rPh>
    <phoneticPr fontId="5"/>
  </si>
  <si>
    <t>綾川町</t>
    <rPh sb="0" eb="1">
      <t>アヤ</t>
    </rPh>
    <rPh sb="1" eb="2">
      <t>カワ</t>
    </rPh>
    <rPh sb="2" eb="3">
      <t>チョウ</t>
    </rPh>
    <phoneticPr fontId="5"/>
  </si>
  <si>
    <t>宇多津町</t>
    <rPh sb="0" eb="3">
      <t>ウタヅ</t>
    </rPh>
    <rPh sb="3" eb="4">
      <t>チョウ</t>
    </rPh>
    <phoneticPr fontId="5"/>
  </si>
  <si>
    <t>直島町</t>
    <rPh sb="0" eb="3">
      <t>ナオシマチョウ</t>
    </rPh>
    <phoneticPr fontId="5"/>
  </si>
  <si>
    <t>三木町</t>
    <rPh sb="0" eb="3">
      <t>ミキチョウ</t>
    </rPh>
    <phoneticPr fontId="5"/>
  </si>
  <si>
    <t>小豆島町</t>
    <rPh sb="0" eb="3">
      <t>ショウドシマ</t>
    </rPh>
    <rPh sb="3" eb="4">
      <t>チョウ</t>
    </rPh>
    <phoneticPr fontId="5"/>
  </si>
  <si>
    <t>土庄町</t>
    <rPh sb="0" eb="3">
      <t>トノショウチョウ</t>
    </rPh>
    <phoneticPr fontId="5"/>
  </si>
  <si>
    <t>三豊市</t>
    <rPh sb="0" eb="2">
      <t>ミトヨ</t>
    </rPh>
    <rPh sb="2" eb="3">
      <t>シ</t>
    </rPh>
    <phoneticPr fontId="5"/>
  </si>
  <si>
    <t>東かがわ市</t>
    <rPh sb="0" eb="1">
      <t>ヒガシ</t>
    </rPh>
    <rPh sb="4" eb="5">
      <t>シ</t>
    </rPh>
    <phoneticPr fontId="5"/>
  </si>
  <si>
    <t>さぬき市</t>
    <rPh sb="3" eb="4">
      <t>シ</t>
    </rPh>
    <phoneticPr fontId="5"/>
  </si>
  <si>
    <t>観音寺市</t>
    <rPh sb="0" eb="3">
      <t>カンオンジ</t>
    </rPh>
    <rPh sb="3" eb="4">
      <t>シ</t>
    </rPh>
    <phoneticPr fontId="5"/>
  </si>
  <si>
    <t>善通寺市</t>
    <rPh sb="0" eb="4">
      <t>ゼンツウジシ</t>
    </rPh>
    <phoneticPr fontId="5"/>
  </si>
  <si>
    <t>坂出市</t>
    <rPh sb="0" eb="3">
      <t>サカイデシ</t>
    </rPh>
    <phoneticPr fontId="5"/>
  </si>
  <si>
    <t>丸亀市</t>
    <rPh sb="0" eb="3">
      <t>マルガメシ</t>
    </rPh>
    <phoneticPr fontId="5"/>
  </si>
  <si>
    <t>高松市</t>
    <rPh sb="0" eb="3">
      <t>タカマツシ</t>
    </rPh>
    <phoneticPr fontId="5"/>
  </si>
  <si>
    <t>…</t>
    <phoneticPr fontId="5"/>
  </si>
  <si>
    <t>県加算額</t>
    <rPh sb="0" eb="1">
      <t>ケン</t>
    </rPh>
    <rPh sb="1" eb="4">
      <t>カサンガク</t>
    </rPh>
    <phoneticPr fontId="5"/>
  </si>
  <si>
    <t>市町計</t>
    <rPh sb="0" eb="2">
      <t>シチョウ</t>
    </rPh>
    <rPh sb="2" eb="3">
      <t>ケイ</t>
    </rPh>
    <phoneticPr fontId="5"/>
  </si>
  <si>
    <t>香川県</t>
    <rPh sb="0" eb="3">
      <t>カガワケン</t>
    </rPh>
    <phoneticPr fontId="5"/>
  </si>
  <si>
    <t>計</t>
    <rPh sb="0" eb="1">
      <t>ケイ</t>
    </rPh>
    <phoneticPr fontId="5"/>
  </si>
  <si>
    <t>社会教育活動費</t>
    <rPh sb="0" eb="2">
      <t>シャカイ</t>
    </rPh>
    <rPh sb="2" eb="6">
      <t>キョウイクカツドウ</t>
    </rPh>
    <rPh sb="6" eb="7">
      <t>ヒ</t>
    </rPh>
    <phoneticPr fontId="5"/>
  </si>
  <si>
    <t>教育施設費</t>
    <rPh sb="0" eb="2">
      <t>キョウイクカツドウ</t>
    </rPh>
    <rPh sb="2" eb="4">
      <t>シセツ</t>
    </rPh>
    <rPh sb="4" eb="5">
      <t>ヒ</t>
    </rPh>
    <phoneticPr fontId="5"/>
  </si>
  <si>
    <t>文化財　　　　　　　　　保護費</t>
    <rPh sb="0" eb="3">
      <t>ブンカザイ</t>
    </rPh>
    <rPh sb="12" eb="15">
      <t>ホゴヒ</t>
    </rPh>
    <phoneticPr fontId="5"/>
  </si>
  <si>
    <t>教育委員会が行った</t>
    <rPh sb="0" eb="5">
      <t>キョウイクイインカイ</t>
    </rPh>
    <rPh sb="6" eb="7">
      <t>オコナ</t>
    </rPh>
    <phoneticPr fontId="5"/>
  </si>
  <si>
    <t>その他の社会</t>
    <rPh sb="2" eb="3">
      <t>タ</t>
    </rPh>
    <rPh sb="4" eb="6">
      <t>シャカイ</t>
    </rPh>
    <phoneticPr fontId="5"/>
  </si>
  <si>
    <t>文化会館費</t>
    <rPh sb="0" eb="4">
      <t>ブンカカイカン</t>
    </rPh>
    <rPh sb="4" eb="5">
      <t>ヒ</t>
    </rPh>
    <phoneticPr fontId="5"/>
  </si>
  <si>
    <t>女性教育　　　施設費</t>
    <rPh sb="0" eb="2">
      <t>ジョセイ</t>
    </rPh>
    <rPh sb="2" eb="4">
      <t>キョウイク</t>
    </rPh>
    <rPh sb="7" eb="10">
      <t>シセツヒ</t>
    </rPh>
    <phoneticPr fontId="5"/>
  </si>
  <si>
    <t>青少年教育　　　施設費</t>
    <rPh sb="0" eb="3">
      <t>セイショウネン</t>
    </rPh>
    <rPh sb="3" eb="5">
      <t>キョウイク</t>
    </rPh>
    <rPh sb="8" eb="11">
      <t>シセツヒ</t>
    </rPh>
    <phoneticPr fontId="5"/>
  </si>
  <si>
    <t>体育施設費</t>
    <rPh sb="0" eb="2">
      <t>タイイク</t>
    </rPh>
    <rPh sb="2" eb="5">
      <t>シセツヒ</t>
    </rPh>
    <phoneticPr fontId="5"/>
  </si>
  <si>
    <t>博物館費</t>
    <rPh sb="0" eb="3">
      <t>ハクブツカン</t>
    </rPh>
    <rPh sb="3" eb="4">
      <t>ヒ</t>
    </rPh>
    <phoneticPr fontId="5"/>
  </si>
  <si>
    <t>図書館費</t>
    <rPh sb="0" eb="3">
      <t>トショカン</t>
    </rPh>
    <rPh sb="3" eb="4">
      <t>ヒ</t>
    </rPh>
    <phoneticPr fontId="5"/>
  </si>
  <si>
    <t>公民館費</t>
    <rPh sb="0" eb="3">
      <t>コウミンカン</t>
    </rPh>
    <rPh sb="3" eb="4">
      <t>ヒ</t>
    </rPh>
    <phoneticPr fontId="5"/>
  </si>
  <si>
    <t>合　計</t>
    <rPh sb="0" eb="1">
      <t>ゴウ</t>
    </rPh>
    <rPh sb="2" eb="3">
      <t>ケイ</t>
    </rPh>
    <phoneticPr fontId="5"/>
  </si>
  <si>
    <t>人口（人）</t>
    <rPh sb="0" eb="2">
      <t>ジンコウ</t>
    </rPh>
    <rPh sb="3" eb="4">
      <t>ヒト</t>
    </rPh>
    <phoneticPr fontId="5"/>
  </si>
  <si>
    <t>区　分</t>
    <rPh sb="0" eb="3">
      <t>クブン</t>
    </rPh>
    <phoneticPr fontId="5"/>
  </si>
  <si>
    <t>（単位　千円）</t>
    <rPh sb="1" eb="3">
      <t>タンイ</t>
    </rPh>
    <rPh sb="4" eb="6">
      <t>センエン</t>
    </rPh>
    <phoneticPr fontId="5"/>
  </si>
  <si>
    <t>（支出分野別）</t>
    <rPh sb="1" eb="3">
      <t>シシュツ</t>
    </rPh>
    <rPh sb="3" eb="5">
      <t>ブンヤ</t>
    </rPh>
    <rPh sb="5" eb="6">
      <t>ベツ</t>
    </rPh>
    <phoneticPr fontId="5"/>
  </si>
  <si>
    <t>市町別社会教育費</t>
    <rPh sb="0" eb="2">
      <t>シチョウ</t>
    </rPh>
    <rPh sb="2" eb="3">
      <t>ベツ</t>
    </rPh>
    <rPh sb="3" eb="7">
      <t>シャカイキョウイク</t>
    </rPh>
    <rPh sb="7" eb="8">
      <t>ヒ</t>
    </rPh>
    <phoneticPr fontId="5"/>
  </si>
  <si>
    <t>小豆地区広域　　　　     行政事務組合</t>
    <rPh sb="0" eb="4">
      <t>ショウズチク</t>
    </rPh>
    <rPh sb="4" eb="6">
      <t>コウイキ</t>
    </rPh>
    <rPh sb="15" eb="17">
      <t>ギョウセイ</t>
    </rPh>
    <rPh sb="17" eb="19">
      <t>ジム</t>
    </rPh>
    <rPh sb="19" eb="21">
      <t>クミアイ</t>
    </rPh>
    <phoneticPr fontId="5"/>
  </si>
  <si>
    <t>琴平町</t>
    <rPh sb="0" eb="3">
      <t>コトヒラチョウ</t>
    </rPh>
    <phoneticPr fontId="5"/>
  </si>
  <si>
    <t>宇多津町</t>
    <rPh sb="0" eb="4">
      <t>ウタヅチョウ</t>
    </rPh>
    <phoneticPr fontId="5"/>
  </si>
  <si>
    <t>うち土地・　　　　建　築　費</t>
    <rPh sb="2" eb="3">
      <t>ツチ</t>
    </rPh>
    <rPh sb="3" eb="4">
      <t>チ</t>
    </rPh>
    <rPh sb="9" eb="14">
      <t>ケンチクヒ</t>
    </rPh>
    <phoneticPr fontId="5"/>
  </si>
  <si>
    <t>うち人件費</t>
    <rPh sb="2" eb="5">
      <t>ジンケンヒ</t>
    </rPh>
    <phoneticPr fontId="5"/>
  </si>
  <si>
    <t>債務償還費</t>
    <rPh sb="0" eb="4">
      <t>サイムショウカン</t>
    </rPh>
    <rPh sb="4" eb="5">
      <t>ヒ</t>
    </rPh>
    <phoneticPr fontId="5"/>
  </si>
  <si>
    <t>資本的支出</t>
    <rPh sb="0" eb="3">
      <t>シホンテキ</t>
    </rPh>
    <rPh sb="3" eb="5">
      <t>シシュツ</t>
    </rPh>
    <phoneticPr fontId="5"/>
  </si>
  <si>
    <t>消費的支出</t>
    <rPh sb="0" eb="3">
      <t>ショウヒテキ</t>
    </rPh>
    <rPh sb="3" eb="5">
      <t>シシュツ</t>
    </rPh>
    <phoneticPr fontId="5"/>
  </si>
  <si>
    <t>公費に組み　　　　　　　　　入れられた　　　　　　　　　寄　付　金</t>
    <rPh sb="0" eb="2">
      <t>コウヒ</t>
    </rPh>
    <rPh sb="3" eb="4">
      <t>ク</t>
    </rPh>
    <rPh sb="14" eb="15">
      <t>ハイ</t>
    </rPh>
    <rPh sb="28" eb="33">
      <t>キフキン</t>
    </rPh>
    <phoneticPr fontId="5"/>
  </si>
  <si>
    <t>地方債</t>
    <rPh sb="0" eb="3">
      <t>チホウサイ</t>
    </rPh>
    <phoneticPr fontId="5"/>
  </si>
  <si>
    <t>市町支出金</t>
    <rPh sb="0" eb="2">
      <t>シチョウ</t>
    </rPh>
    <rPh sb="2" eb="5">
      <t>シシュツキン</t>
    </rPh>
    <phoneticPr fontId="5"/>
  </si>
  <si>
    <t>県支出金</t>
    <rPh sb="0" eb="4">
      <t>ケンシシュツキン</t>
    </rPh>
    <phoneticPr fontId="5"/>
  </si>
  <si>
    <t>国庫補助金</t>
    <rPh sb="0" eb="5">
      <t>コッコホジョキン</t>
    </rPh>
    <phoneticPr fontId="5"/>
  </si>
  <si>
    <t>合計</t>
    <rPh sb="0" eb="2">
      <t>ゴウケイ</t>
    </rPh>
    <phoneticPr fontId="5"/>
  </si>
  <si>
    <t>人口１人当たり公費（円）</t>
    <rPh sb="0" eb="2">
      <t>ジンコウ</t>
    </rPh>
    <rPh sb="2" eb="4">
      <t>ヒトリ</t>
    </rPh>
    <rPh sb="4" eb="5">
      <t>ア</t>
    </rPh>
    <rPh sb="7" eb="9">
      <t>コウヒ</t>
    </rPh>
    <rPh sb="10" eb="11">
      <t>エン</t>
    </rPh>
    <phoneticPr fontId="5"/>
  </si>
  <si>
    <t>公費支出項目別経費</t>
    <rPh sb="0" eb="2">
      <t>コウヒ</t>
    </rPh>
    <rPh sb="2" eb="4">
      <t>シシュツ</t>
    </rPh>
    <rPh sb="4" eb="6">
      <t>コウモク</t>
    </rPh>
    <rPh sb="6" eb="7">
      <t>ベツ</t>
    </rPh>
    <rPh sb="7" eb="9">
      <t>ケイヒ</t>
    </rPh>
    <phoneticPr fontId="5"/>
  </si>
  <si>
    <t>公費に組み
入れられな
い寄付金</t>
    <rPh sb="0" eb="2">
      <t>コウヒ</t>
    </rPh>
    <rPh sb="3" eb="4">
      <t>ク</t>
    </rPh>
    <rPh sb="6" eb="7">
      <t>ハイ</t>
    </rPh>
    <rPh sb="13" eb="16">
      <t>キフキン</t>
    </rPh>
    <phoneticPr fontId="5"/>
  </si>
  <si>
    <t>公費財源内訳</t>
    <rPh sb="0" eb="2">
      <t>コウヒ</t>
    </rPh>
    <rPh sb="2" eb="4">
      <t>ザイゲン</t>
    </rPh>
    <rPh sb="4" eb="6">
      <t>ウチワケ</t>
    </rPh>
    <phoneticPr fontId="5"/>
  </si>
  <si>
    <t>教育費総額</t>
    <rPh sb="0" eb="3">
      <t>キョウイクヒ</t>
    </rPh>
    <rPh sb="3" eb="5">
      <t>ソウガク</t>
    </rPh>
    <phoneticPr fontId="5"/>
  </si>
  <si>
    <t>人口(人)</t>
    <rPh sb="0" eb="2">
      <t>ジンコウ</t>
    </rPh>
    <rPh sb="3" eb="4">
      <t>ヒト</t>
    </rPh>
    <phoneticPr fontId="5"/>
  </si>
  <si>
    <t>（財源別・支出項目別）</t>
    <rPh sb="1" eb="3">
      <t>ザイゲン</t>
    </rPh>
    <rPh sb="3" eb="4">
      <t>ベツ</t>
    </rPh>
    <rPh sb="5" eb="7">
      <t>シシュツ</t>
    </rPh>
    <rPh sb="7" eb="9">
      <t>コウモク</t>
    </rPh>
    <rPh sb="9" eb="10">
      <t>ベツ</t>
    </rPh>
    <phoneticPr fontId="5"/>
  </si>
  <si>
    <t>市町別社会教育費</t>
    <rPh sb="0" eb="2">
      <t>シチョウ</t>
    </rPh>
    <rPh sb="2" eb="3">
      <t>ベツ</t>
    </rPh>
    <rPh sb="3" eb="8">
      <t>シャカイキョウイクヒ</t>
    </rPh>
    <phoneticPr fontId="5"/>
  </si>
  <si>
    <t>地方教育費調査</t>
    <rPh sb="0" eb="2">
      <t>チホウ</t>
    </rPh>
    <rPh sb="2" eb="5">
      <t>キョウイクヒ</t>
    </rPh>
    <rPh sb="5" eb="7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</si>
</sst>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&quot;¥&quot;#,##0_);[Red]\(&quot;¥&quot;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38" fontId="2" fillId="0" borderId="0" xfId="1" applyFont="1" applyFill="1"/>
    <xf numFmtId="38" fontId="4" fillId="0" borderId="1" xfId="1" applyFont="1" applyFill="1" applyBorder="1" applyAlignment="1" applyProtection="1">
      <alignment horizontal="right"/>
      <protection locked="0"/>
    </xf>
    <xf numFmtId="38" fontId="4" fillId="0" borderId="1" xfId="1" applyFont="1" applyFill="1" applyBorder="1" applyAlignment="1">
      <alignment horizontal="right"/>
    </xf>
    <xf numFmtId="38" fontId="6" fillId="0" borderId="1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distributed" vertical="center" wrapText="1" shrinkToFit="1"/>
    </xf>
    <xf numFmtId="38" fontId="4" fillId="0" borderId="0" xfId="1" applyFont="1" applyFill="1" applyAlignment="1" applyProtection="1">
      <alignment horizontal="right"/>
      <protection locked="0"/>
    </xf>
    <xf numFmtId="38" fontId="4" fillId="0" borderId="0" xfId="1" applyFont="1" applyFill="1" applyAlignment="1">
      <alignment horizontal="right"/>
    </xf>
    <xf numFmtId="38" fontId="6" fillId="0" borderId="0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distributed" vertical="center"/>
    </xf>
    <xf numFmtId="38" fontId="6" fillId="0" borderId="0" xfId="1" applyFont="1" applyFill="1" applyAlignment="1" applyProtection="1">
      <alignment horizontal="right"/>
      <protection locked="0"/>
    </xf>
    <xf numFmtId="38" fontId="2" fillId="0" borderId="3" xfId="1" applyFont="1" applyFill="1" applyBorder="1" applyAlignment="1">
      <alignment horizontal="distributed" wrapText="1"/>
    </xf>
    <xf numFmtId="38" fontId="4" fillId="0" borderId="0" xfId="1" applyFont="1" applyFill="1"/>
    <xf numFmtId="38" fontId="6" fillId="0" borderId="0" xfId="1" applyFont="1" applyFill="1"/>
    <xf numFmtId="38" fontId="6" fillId="0" borderId="0" xfId="1" applyFont="1" applyFill="1" applyAlignment="1">
      <alignment horizontal="right"/>
    </xf>
    <xf numFmtId="38" fontId="2" fillId="0" borderId="3" xfId="1" applyFont="1" applyFill="1" applyBorder="1"/>
    <xf numFmtId="38" fontId="2" fillId="0" borderId="3" xfId="1" applyFont="1" applyFill="1" applyBorder="1" applyAlignment="1">
      <alignment horizontal="distributed"/>
    </xf>
    <xf numFmtId="38" fontId="2" fillId="0" borderId="4" xfId="1" applyFont="1" applyFill="1" applyBorder="1" applyAlignment="1">
      <alignment horizontal="distributed" vertical="center" justifyLastLine="1"/>
    </xf>
    <xf numFmtId="38" fontId="8" fillId="0" borderId="5" xfId="1" applyFont="1" applyFill="1" applyBorder="1" applyAlignment="1">
      <alignment horizontal="distributed" vertical="center" shrinkToFit="1"/>
    </xf>
    <xf numFmtId="38" fontId="2" fillId="0" borderId="5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 justifyLastLine="1"/>
    </xf>
    <xf numFmtId="38" fontId="2" fillId="0" borderId="5" xfId="1" applyFont="1" applyFill="1" applyBorder="1" applyAlignment="1">
      <alignment horizontal="center" vertical="center" wrapText="1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7" xfId="1" applyFont="1" applyFill="1" applyBorder="1" applyAlignment="1">
      <alignment horizontal="distributed" vertical="center" justifyLastLine="1"/>
    </xf>
    <xf numFmtId="38" fontId="8" fillId="0" borderId="7" xfId="1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 wrapText="1" justifyLastLine="1"/>
    </xf>
    <xf numFmtId="38" fontId="2" fillId="0" borderId="8" xfId="1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center" vertical="center" justifyLastLine="1"/>
    </xf>
    <xf numFmtId="38" fontId="2" fillId="0" borderId="8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distributed" vertical="center" justifyLastLine="1"/>
    </xf>
    <xf numFmtId="38" fontId="2" fillId="0" borderId="1" xfId="1" applyFont="1" applyFill="1" applyBorder="1"/>
    <xf numFmtId="38" fontId="2" fillId="0" borderId="0" xfId="1" applyFont="1" applyFill="1" applyAlignment="1">
      <alignment horizontal="right"/>
    </xf>
    <xf numFmtId="38" fontId="9" fillId="0" borderId="0" xfId="1" applyFont="1" applyFill="1"/>
    <xf numFmtId="38" fontId="9" fillId="0" borderId="0" xfId="1" applyFont="1" applyFill="1" applyAlignment="1">
      <alignment horizontal="right"/>
    </xf>
    <xf numFmtId="38" fontId="2" fillId="0" borderId="0" xfId="1" applyFont="1" applyFill="1" applyAlignment="1">
      <alignment vertical="center"/>
    </xf>
    <xf numFmtId="38" fontId="6" fillId="0" borderId="1" xfId="1" applyFont="1" applyFill="1" applyBorder="1"/>
    <xf numFmtId="38" fontId="6" fillId="0" borderId="1" xfId="1" applyFont="1" applyFill="1" applyBorder="1" applyAlignment="1">
      <alignment horizontal="right"/>
    </xf>
    <xf numFmtId="38" fontId="6" fillId="0" borderId="1" xfId="1" applyFont="1" applyFill="1" applyBorder="1" applyAlignment="1" applyProtection="1">
      <alignment horizontal="right"/>
      <protection locked="0"/>
    </xf>
    <xf numFmtId="38" fontId="7" fillId="0" borderId="2" xfId="1" applyFont="1" applyFill="1" applyBorder="1" applyAlignment="1">
      <alignment horizontal="distributed" vertical="center" wrapText="1"/>
    </xf>
    <xf numFmtId="176" fontId="6" fillId="0" borderId="0" xfId="1" applyNumberFormat="1" applyFont="1" applyFill="1" applyAlignment="1" applyProtection="1">
      <alignment horizontal="right"/>
      <protection locked="0"/>
    </xf>
    <xf numFmtId="177" fontId="6" fillId="0" borderId="0" xfId="1" applyNumberFormat="1" applyFont="1" applyFill="1" applyAlignment="1" applyProtection="1">
      <alignment horizontal="right"/>
      <protection locked="0"/>
    </xf>
    <xf numFmtId="38" fontId="2" fillId="0" borderId="10" xfId="1" applyFont="1" applyFill="1" applyBorder="1" applyAlignment="1">
      <alignment horizontal="distributed"/>
    </xf>
    <xf numFmtId="38" fontId="7" fillId="0" borderId="11" xfId="1" applyFont="1" applyFill="1" applyBorder="1" applyAlignment="1">
      <alignment horizontal="center" vertical="center" wrapText="1"/>
    </xf>
    <xf numFmtId="38" fontId="10" fillId="0" borderId="4" xfId="1" applyFont="1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 shrinkToFit="1"/>
    </xf>
    <xf numFmtId="38" fontId="8" fillId="0" borderId="12" xfId="1" applyFont="1" applyFill="1" applyBorder="1" applyAlignment="1">
      <alignment horizontal="distributed" vertical="center" justifyLastLine="1"/>
    </xf>
    <xf numFmtId="38" fontId="2" fillId="0" borderId="12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justifyLastLine="1"/>
    </xf>
    <xf numFmtId="38" fontId="8" fillId="0" borderId="12" xfId="1" applyFont="1" applyFill="1" applyBorder="1" applyAlignment="1">
      <alignment horizontal="distributed" vertical="center" justifyLastLine="1"/>
    </xf>
    <xf numFmtId="38" fontId="2" fillId="0" borderId="12" xfId="1" applyFont="1" applyFill="1" applyBorder="1" applyAlignment="1">
      <alignment horizontal="distributed" vertical="center" justifyLastLine="1"/>
    </xf>
    <xf numFmtId="0" fontId="11" fillId="0" borderId="13" xfId="0" applyFont="1" applyFill="1" applyBorder="1" applyAlignment="1"/>
    <xf numFmtId="38" fontId="2" fillId="0" borderId="4" xfId="1" applyFont="1" applyFill="1" applyBorder="1" applyAlignment="1">
      <alignment horizontal="center" vertical="center" justifyLastLine="1"/>
    </xf>
    <xf numFmtId="0" fontId="11" fillId="0" borderId="13" xfId="0" applyFont="1" applyFill="1" applyBorder="1" applyAlignment="1">
      <alignment horizontal="distributed" vertical="center" justifyLastLine="1"/>
    </xf>
    <xf numFmtId="38" fontId="7" fillId="0" borderId="0" xfId="1" applyFont="1" applyFill="1" applyBorder="1" applyAlignment="1">
      <alignment horizontal="center" vertical="center" wrapText="1"/>
    </xf>
    <xf numFmtId="38" fontId="10" fillId="0" borderId="14" xfId="1" applyFont="1" applyFill="1" applyBorder="1" applyAlignment="1">
      <alignment horizontal="center" vertical="center" wrapText="1"/>
    </xf>
    <xf numFmtId="38" fontId="2" fillId="0" borderId="13" xfId="1" applyFont="1" applyFill="1" applyBorder="1"/>
    <xf numFmtId="38" fontId="2" fillId="0" borderId="15" xfId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distributed" vertical="center" justifyLastLine="1"/>
    </xf>
    <xf numFmtId="38" fontId="2" fillId="0" borderId="13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 justifyLastLine="1"/>
    </xf>
    <xf numFmtId="38" fontId="2" fillId="0" borderId="13" xfId="1" applyFont="1" applyFill="1" applyBorder="1" applyAlignment="1">
      <alignment horizontal="distributed" vertical="center" justifyLastLine="1"/>
    </xf>
    <xf numFmtId="38" fontId="10" fillId="0" borderId="17" xfId="1" applyFont="1" applyFill="1" applyBorder="1" applyAlignment="1">
      <alignment vertical="center" justifyLastLine="1"/>
    </xf>
    <xf numFmtId="38" fontId="10" fillId="0" borderId="7" xfId="1" applyFont="1" applyFill="1" applyBorder="1" applyAlignment="1">
      <alignment horizontal="center" vertical="center" wrapText="1"/>
    </xf>
    <xf numFmtId="38" fontId="2" fillId="0" borderId="18" xfId="1" applyFont="1" applyFill="1" applyBorder="1" applyAlignment="1">
      <alignment horizontal="distributed" vertical="center" justifyLastLine="1"/>
    </xf>
    <xf numFmtId="38" fontId="2" fillId="0" borderId="8" xfId="1" applyFont="1" applyFill="1" applyBorder="1" applyAlignment="1">
      <alignment horizontal="distributed" vertical="center" wrapText="1" justifyLastLine="1"/>
    </xf>
    <xf numFmtId="38" fontId="2" fillId="0" borderId="19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 justifyLastLine="1"/>
    </xf>
    <xf numFmtId="38" fontId="2" fillId="0" borderId="19" xfId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3"/>
      <sheetName val="14"/>
      <sheetName val="15"/>
      <sheetName val="16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view="pageBreakPreview" zoomScale="115" zoomScaleNormal="80" zoomScaleSheetLayoutView="115" workbookViewId="0">
      <pane xSplit="1" ySplit="6" topLeftCell="B7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" defaultRowHeight="13.5" customHeight="1" x14ac:dyDescent="0.2"/>
  <cols>
    <col min="1" max="1" width="13" style="1" customWidth="1"/>
    <col min="2" max="2" width="8.7265625" style="1" customWidth="1"/>
    <col min="3" max="3" width="11.26953125" style="1" customWidth="1"/>
    <col min="4" max="15" width="11.08984375" style="1" customWidth="1"/>
    <col min="16" max="16" width="8.26953125" style="1" customWidth="1"/>
    <col min="17" max="17" width="1.26953125" style="1" customWidth="1"/>
    <col min="18" max="18" width="10.6328125" style="1" customWidth="1"/>
    <col min="19" max="16384" width="9" style="1"/>
  </cols>
  <sheetData>
    <row r="1" spans="1:19" ht="12" x14ac:dyDescent="0.2">
      <c r="A1" s="13" t="s">
        <v>66</v>
      </c>
      <c r="Q1" s="14" t="s">
        <v>66</v>
      </c>
    </row>
    <row r="2" spans="1:19" ht="21" customHeight="1" x14ac:dyDescent="0.25">
      <c r="I2" s="35" t="s">
        <v>65</v>
      </c>
      <c r="J2" s="34" t="s">
        <v>64</v>
      </c>
    </row>
    <row r="3" spans="1:19" ht="16.5" customHeight="1" thickBot="1" x14ac:dyDescent="0.25">
      <c r="O3" s="33"/>
      <c r="P3" s="33"/>
      <c r="Q3" s="33" t="s">
        <v>41</v>
      </c>
    </row>
    <row r="4" spans="1:19" ht="16.5" customHeight="1" x14ac:dyDescent="0.2">
      <c r="A4" s="69" t="s">
        <v>40</v>
      </c>
      <c r="B4" s="68" t="s">
        <v>63</v>
      </c>
      <c r="C4" s="67" t="s">
        <v>62</v>
      </c>
      <c r="D4" s="65" t="s">
        <v>61</v>
      </c>
      <c r="E4" s="65"/>
      <c r="F4" s="65"/>
      <c r="G4" s="65"/>
      <c r="H4" s="65"/>
      <c r="I4" s="65"/>
      <c r="J4" s="66" t="s">
        <v>60</v>
      </c>
      <c r="K4" s="65" t="s">
        <v>59</v>
      </c>
      <c r="L4" s="65"/>
      <c r="M4" s="65"/>
      <c r="N4" s="65"/>
      <c r="O4" s="65"/>
      <c r="P4" s="64" t="s">
        <v>58</v>
      </c>
      <c r="Q4" s="63"/>
    </row>
    <row r="5" spans="1:19" ht="9" customHeight="1" x14ac:dyDescent="0.2">
      <c r="A5" s="62"/>
      <c r="B5" s="61"/>
      <c r="C5" s="60"/>
      <c r="D5" s="51" t="s">
        <v>57</v>
      </c>
      <c r="E5" s="51" t="s">
        <v>56</v>
      </c>
      <c r="F5" s="51" t="s">
        <v>55</v>
      </c>
      <c r="G5" s="51" t="s">
        <v>54</v>
      </c>
      <c r="H5" s="51" t="s">
        <v>53</v>
      </c>
      <c r="I5" s="50" t="s">
        <v>52</v>
      </c>
      <c r="J5" s="59"/>
      <c r="K5" s="58" t="s">
        <v>51</v>
      </c>
      <c r="L5" s="57"/>
      <c r="M5" s="58" t="s">
        <v>50</v>
      </c>
      <c r="N5" s="57"/>
      <c r="O5" s="46" t="s">
        <v>49</v>
      </c>
      <c r="P5" s="56"/>
      <c r="Q5" s="55"/>
    </row>
    <row r="6" spans="1:19" ht="21" customHeight="1" x14ac:dyDescent="0.2">
      <c r="A6" s="54"/>
      <c r="B6" s="53"/>
      <c r="C6" s="52"/>
      <c r="D6" s="51"/>
      <c r="E6" s="51"/>
      <c r="F6" s="51"/>
      <c r="G6" s="51"/>
      <c r="H6" s="51"/>
      <c r="I6" s="50"/>
      <c r="J6" s="49"/>
      <c r="K6" s="46"/>
      <c r="L6" s="48" t="s">
        <v>48</v>
      </c>
      <c r="M6" s="46"/>
      <c r="N6" s="47" t="s">
        <v>47</v>
      </c>
      <c r="O6" s="46"/>
      <c r="P6" s="45"/>
      <c r="Q6" s="44"/>
    </row>
    <row r="7" spans="1:19" ht="14.25" customHeight="1" x14ac:dyDescent="0.2">
      <c r="A7" s="43" t="s">
        <v>25</v>
      </c>
      <c r="B7" s="14">
        <f>IF(SUM(B9:B11)=0,"-",SUM(B9:B11))</f>
        <v>964885</v>
      </c>
      <c r="C7" s="14">
        <f>IF(SUM(C9:C11)=0,"-",SUM(C9:C11))</f>
        <v>19315053</v>
      </c>
      <c r="D7" s="14">
        <f>IF(SUM(D9:D11)=0,"-",SUM(D9:D11))</f>
        <v>19315053</v>
      </c>
      <c r="E7" s="14">
        <f>IF(SUM(E9:E11)=0,"-",SUM(E9:E11))</f>
        <v>1778073</v>
      </c>
      <c r="F7" s="14">
        <f>IF(SUM(F9:F11)=0,"-",SUM(F9:F11))</f>
        <v>4560458</v>
      </c>
      <c r="G7" s="14">
        <f>IF(SUM(G9:G11)=0,"-",SUM(G9:G11))</f>
        <v>11429440</v>
      </c>
      <c r="H7" s="14">
        <f>IF(SUM(H9:H11)=0,"-",SUM(H9:H11))</f>
        <v>1522800</v>
      </c>
      <c r="I7" s="14">
        <f>IF(SUM(I9:I11)=0,"-",SUM(I9:I11))</f>
        <v>24282</v>
      </c>
      <c r="J7" s="14" t="str">
        <f>IF(SUM(J9:J11)=0,"-",SUM(J9:J11))</f>
        <v>-</v>
      </c>
      <c r="K7" s="14">
        <f>IF(SUM(K9:K11)=0,"-",SUM(K9:K11))</f>
        <v>8423309</v>
      </c>
      <c r="L7" s="14">
        <f>IF(SUM(L9:L11)=0,"-",SUM(L9:L11))</f>
        <v>2346704</v>
      </c>
      <c r="M7" s="14">
        <f>IF(SUM(M9:M11)=0,"-",SUM(M9:M11))</f>
        <v>8296524</v>
      </c>
      <c r="N7" s="14">
        <f>IF(SUM(N9:N11)=0,"-",SUM(N9:N11))</f>
        <v>7492629</v>
      </c>
      <c r="O7" s="14">
        <f>IF(SUM(O9:O11)=0,"-",SUM(O9:O11))</f>
        <v>2595220</v>
      </c>
      <c r="P7" s="14">
        <f>IF(C7/B7=0,"-",C7/B7*1000)</f>
        <v>20017.984526653436</v>
      </c>
      <c r="Q7" s="13"/>
    </row>
    <row r="8" spans="1:19" ht="9" customHeight="1" x14ac:dyDescent="0.2">
      <c r="A8" s="16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3"/>
    </row>
    <row r="9" spans="1:19" ht="12.75" customHeight="1" x14ac:dyDescent="0.2">
      <c r="A9" s="16" t="s">
        <v>24</v>
      </c>
      <c r="B9" s="14" t="s">
        <v>1</v>
      </c>
      <c r="C9" s="14">
        <f>IF(SUM(D9,J9)=0,"-",SUM(D9,J9))</f>
        <v>4873175</v>
      </c>
      <c r="D9" s="14">
        <f>IF(SUM(E9:I9)=0,"-",SUM(E9:I9))</f>
        <v>4873175</v>
      </c>
      <c r="E9" s="10">
        <v>52821</v>
      </c>
      <c r="F9" s="10">
        <v>4394254</v>
      </c>
      <c r="G9" s="10" t="s">
        <v>0</v>
      </c>
      <c r="H9" s="10">
        <v>425000</v>
      </c>
      <c r="I9" s="10">
        <v>1100</v>
      </c>
      <c r="J9" s="10" t="s">
        <v>0</v>
      </c>
      <c r="K9" s="10">
        <v>1162026</v>
      </c>
      <c r="L9" s="10">
        <v>366247</v>
      </c>
      <c r="M9" s="10">
        <v>3111031</v>
      </c>
      <c r="N9" s="10">
        <v>3061333</v>
      </c>
      <c r="O9" s="10">
        <v>600118</v>
      </c>
      <c r="P9" s="14" t="s">
        <v>21</v>
      </c>
      <c r="Q9" s="13"/>
    </row>
    <row r="10" spans="1:19" ht="9" customHeight="1" x14ac:dyDescent="0.2">
      <c r="A10" s="1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3"/>
    </row>
    <row r="11" spans="1:19" ht="12.75" customHeight="1" x14ac:dyDescent="0.2">
      <c r="A11" s="16" t="s">
        <v>23</v>
      </c>
      <c r="B11" s="14">
        <f>IF(SUM(B15:B36)=0,"-",SUM(B15:B36))</f>
        <v>964885</v>
      </c>
      <c r="C11" s="14">
        <f>IF(SUM(C13:C36)=0,"-",SUM(C13:C36))</f>
        <v>14441878</v>
      </c>
      <c r="D11" s="14">
        <f>IF(SUM(D13:D36)=0,"-",SUM(D13:D36))</f>
        <v>14441878</v>
      </c>
      <c r="E11" s="14">
        <f>IF(SUM(E13:E36)=0,"-",SUM(E13:E36))</f>
        <v>1725252</v>
      </c>
      <c r="F11" s="14">
        <f>IF(SUM(F13:F36)=0,"-",SUM(F13:F36))</f>
        <v>166204</v>
      </c>
      <c r="G11" s="14">
        <f>IF(SUM(G13:G36)=0,"-",SUM(G13:G36))</f>
        <v>11429440</v>
      </c>
      <c r="H11" s="14">
        <f>IF(SUM(H13:H36)=0,"-",SUM(H13:H36))</f>
        <v>1097800</v>
      </c>
      <c r="I11" s="14">
        <f>IF(SUM(I13:I36)=0,"-",SUM(I13:I36))</f>
        <v>23182</v>
      </c>
      <c r="J11" s="14" t="str">
        <f>IF(SUM(J13:J36)=0,"-",SUM(J13:J36))</f>
        <v>-</v>
      </c>
      <c r="K11" s="14">
        <f>IF(SUM(K13:K36)=0,"-",SUM(K13:K36))</f>
        <v>7261283</v>
      </c>
      <c r="L11" s="14">
        <f>IF(SUM(L13:L36)=0,"-",SUM(L13:L36))</f>
        <v>1980457</v>
      </c>
      <c r="M11" s="14">
        <f>IF(SUM(M13:M36)=0,"-",SUM(M13:M36))</f>
        <v>5185493</v>
      </c>
      <c r="N11" s="14">
        <f>IF(SUM(N13:N36)=0,"-",SUM(N13:N36))</f>
        <v>4431296</v>
      </c>
      <c r="O11" s="14">
        <f>IF(SUM(O13:O36)=0,"-",SUM(O13:O36))</f>
        <v>1995102</v>
      </c>
      <c r="P11" s="14">
        <f>IF(C11/B11=0,"-",C11/B11*1000)</f>
        <v>14967.460370925031</v>
      </c>
      <c r="Q11" s="13"/>
    </row>
    <row r="12" spans="1:19" ht="7.5" customHeight="1" x14ac:dyDescent="0.2">
      <c r="A12" s="16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3"/>
      <c r="S12" s="10"/>
    </row>
    <row r="13" spans="1:19" ht="12.75" customHeight="1" x14ac:dyDescent="0.2">
      <c r="A13" s="16" t="s">
        <v>22</v>
      </c>
      <c r="B13" s="14" t="s">
        <v>1</v>
      </c>
      <c r="C13" s="14">
        <f>IF(SUM(D13,J13)=0,"-",SUM(D13,J13))</f>
        <v>50725</v>
      </c>
      <c r="D13" s="14">
        <f>IF(SUM(E13:I13)=0,"-",SUM(E13:I13))</f>
        <v>50725</v>
      </c>
      <c r="E13" s="42" t="s">
        <v>0</v>
      </c>
      <c r="F13" s="42" t="s">
        <v>0</v>
      </c>
      <c r="G13" s="10">
        <v>50725</v>
      </c>
      <c r="H13" s="42" t="s">
        <v>0</v>
      </c>
      <c r="I13" s="42" t="s">
        <v>0</v>
      </c>
      <c r="J13" s="42" t="s">
        <v>0</v>
      </c>
      <c r="K13" s="10">
        <v>50725</v>
      </c>
      <c r="L13" s="10">
        <v>1107</v>
      </c>
      <c r="M13" s="42" t="s">
        <v>0</v>
      </c>
      <c r="N13" s="42" t="s">
        <v>0</v>
      </c>
      <c r="O13" s="42" t="s">
        <v>0</v>
      </c>
      <c r="P13" s="14" t="s">
        <v>21</v>
      </c>
      <c r="Q13" s="13"/>
    </row>
    <row r="14" spans="1:19" ht="7.5" customHeight="1" x14ac:dyDescent="0.2">
      <c r="A14" s="15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3"/>
    </row>
    <row r="15" spans="1:19" ht="12.75" customHeight="1" x14ac:dyDescent="0.2">
      <c r="A15" s="11" t="s">
        <v>20</v>
      </c>
      <c r="B15" s="41">
        <v>424414</v>
      </c>
      <c r="C15" s="14">
        <f>IF(SUM(D15,J15)=0,"-",SUM(D15,J15))</f>
        <v>2994333</v>
      </c>
      <c r="D15" s="14">
        <f>IF(SUM(E15:I15)=0,"-",SUM(E15:I15))</f>
        <v>2994333</v>
      </c>
      <c r="E15" s="10">
        <v>35722</v>
      </c>
      <c r="F15" s="10">
        <v>1476</v>
      </c>
      <c r="G15" s="10">
        <v>2859935</v>
      </c>
      <c r="H15" s="10">
        <v>97200</v>
      </c>
      <c r="I15" s="10" t="s">
        <v>0</v>
      </c>
      <c r="J15" s="10" t="s">
        <v>0</v>
      </c>
      <c r="K15" s="10">
        <v>1993201</v>
      </c>
      <c r="L15" s="10">
        <v>744604</v>
      </c>
      <c r="M15" s="10">
        <v>156686</v>
      </c>
      <c r="N15" s="10">
        <v>98365</v>
      </c>
      <c r="O15" s="10">
        <v>844446</v>
      </c>
      <c r="P15" s="14">
        <f>IF(C15/B15=0,"-",C15/B15*1000)</f>
        <v>7055.2173113987756</v>
      </c>
      <c r="Q15" s="13"/>
    </row>
    <row r="16" spans="1:19" ht="12.75" customHeight="1" x14ac:dyDescent="0.2">
      <c r="A16" s="11" t="s">
        <v>19</v>
      </c>
      <c r="B16" s="41">
        <v>112302</v>
      </c>
      <c r="C16" s="14">
        <f>IF(SUM(D16,J16)=0,"-",SUM(D16,J16))</f>
        <v>1732517</v>
      </c>
      <c r="D16" s="14">
        <f>IF(SUM(E16:I16)=0,"-",SUM(E16:I16))</f>
        <v>1732517</v>
      </c>
      <c r="E16" s="10">
        <v>823347</v>
      </c>
      <c r="F16" s="10">
        <v>61930</v>
      </c>
      <c r="G16" s="10">
        <v>702803</v>
      </c>
      <c r="H16" s="10">
        <v>127400</v>
      </c>
      <c r="I16" s="10">
        <v>17037</v>
      </c>
      <c r="J16" s="10" t="s">
        <v>0</v>
      </c>
      <c r="K16" s="10">
        <v>685522</v>
      </c>
      <c r="L16" s="10">
        <v>86879</v>
      </c>
      <c r="M16" s="10">
        <v>926500</v>
      </c>
      <c r="N16" s="10">
        <v>761961</v>
      </c>
      <c r="O16" s="10">
        <v>120495</v>
      </c>
      <c r="P16" s="14">
        <f>IF(C16/B16=0,"-",C16/B16*1000)</f>
        <v>15427.30316468095</v>
      </c>
      <c r="Q16" s="13"/>
    </row>
    <row r="17" spans="1:17" ht="12.75" customHeight="1" x14ac:dyDescent="0.2">
      <c r="A17" s="11" t="s">
        <v>18</v>
      </c>
      <c r="B17" s="41">
        <v>51370</v>
      </c>
      <c r="C17" s="14">
        <f>IF(SUM(D17,J17)=0,"-",SUM(D17,J17))</f>
        <v>1354526</v>
      </c>
      <c r="D17" s="14">
        <f>IF(SUM(E17:I17)=0,"-",SUM(E17:I17))</f>
        <v>1354526</v>
      </c>
      <c r="E17" s="10">
        <v>1629</v>
      </c>
      <c r="F17" s="10">
        <v>45</v>
      </c>
      <c r="G17" s="10">
        <v>1244917</v>
      </c>
      <c r="H17" s="10">
        <v>106900</v>
      </c>
      <c r="I17" s="10">
        <v>1035</v>
      </c>
      <c r="J17" s="10" t="s">
        <v>0</v>
      </c>
      <c r="K17" s="10">
        <v>475988</v>
      </c>
      <c r="L17" s="10">
        <v>212445</v>
      </c>
      <c r="M17" s="10">
        <v>865668</v>
      </c>
      <c r="N17" s="10">
        <v>792036</v>
      </c>
      <c r="O17" s="10">
        <v>12870</v>
      </c>
      <c r="P17" s="14">
        <f>IF(C17/B17=0,"-",C17/B17*1000)</f>
        <v>26368.035818571152</v>
      </c>
      <c r="Q17" s="13"/>
    </row>
    <row r="18" spans="1:17" ht="12.75" customHeight="1" x14ac:dyDescent="0.2">
      <c r="A18" s="11" t="s">
        <v>17</v>
      </c>
      <c r="B18" s="41">
        <v>31037</v>
      </c>
      <c r="C18" s="14">
        <f>IF(SUM(D18,J18)=0,"-",SUM(D18,J18))</f>
        <v>1355255</v>
      </c>
      <c r="D18" s="14">
        <f>IF(SUM(E18:I18)=0,"-",SUM(E18:I18))</f>
        <v>1355255</v>
      </c>
      <c r="E18" s="10">
        <v>414421</v>
      </c>
      <c r="F18" s="10">
        <v>7991</v>
      </c>
      <c r="G18" s="10">
        <v>681143</v>
      </c>
      <c r="H18" s="10">
        <v>251700</v>
      </c>
      <c r="I18" s="10" t="s">
        <v>0</v>
      </c>
      <c r="J18" s="10" t="s">
        <v>0</v>
      </c>
      <c r="K18" s="10">
        <v>421743</v>
      </c>
      <c r="L18" s="10">
        <v>64059</v>
      </c>
      <c r="M18" s="10">
        <v>890226</v>
      </c>
      <c r="N18" s="10">
        <v>730951</v>
      </c>
      <c r="O18" s="10">
        <v>43286</v>
      </c>
      <c r="P18" s="14">
        <f>IF(C18/B18=0,"-",C18/B18*1000)</f>
        <v>43665.785997357991</v>
      </c>
      <c r="Q18" s="13"/>
    </row>
    <row r="19" spans="1:17" ht="12.75" customHeight="1" x14ac:dyDescent="0.2">
      <c r="A19" s="11" t="s">
        <v>16</v>
      </c>
      <c r="B19" s="41">
        <v>58487</v>
      </c>
      <c r="C19" s="14">
        <f>IF(SUM(D19,J19)=0,"-",SUM(D19,J19))</f>
        <v>1472270</v>
      </c>
      <c r="D19" s="14">
        <f>IF(SUM(E19:I19)=0,"-",SUM(E19:I19))</f>
        <v>1472270</v>
      </c>
      <c r="E19" s="10">
        <v>122795</v>
      </c>
      <c r="F19" s="10">
        <v>33269</v>
      </c>
      <c r="G19" s="10">
        <v>1316206</v>
      </c>
      <c r="H19" s="10" t="s">
        <v>0</v>
      </c>
      <c r="I19" s="10" t="s">
        <v>0</v>
      </c>
      <c r="J19" s="10" t="s">
        <v>0</v>
      </c>
      <c r="K19" s="10">
        <v>792027</v>
      </c>
      <c r="L19" s="10">
        <v>164923</v>
      </c>
      <c r="M19" s="10">
        <v>106078</v>
      </c>
      <c r="N19" s="10" t="s">
        <v>0</v>
      </c>
      <c r="O19" s="10">
        <v>574165</v>
      </c>
      <c r="P19" s="14">
        <f>IF(C19/B19=0,"-",C19/B19*1000)</f>
        <v>25172.602458666028</v>
      </c>
      <c r="Q19" s="13"/>
    </row>
    <row r="20" spans="1:17" ht="7.5" customHeight="1" x14ac:dyDescent="0.2">
      <c r="A20" s="11"/>
      <c r="B20" s="10"/>
      <c r="C20" s="14"/>
      <c r="D20" s="14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4"/>
      <c r="Q20" s="13"/>
    </row>
    <row r="21" spans="1:17" ht="12.75" customHeight="1" x14ac:dyDescent="0.2">
      <c r="A21" s="11" t="s">
        <v>15</v>
      </c>
      <c r="B21" s="41">
        <v>46561</v>
      </c>
      <c r="C21" s="14">
        <f>IF(SUM(D21,J21)=0,"-",SUM(D21,J21))</f>
        <v>468931</v>
      </c>
      <c r="D21" s="14">
        <f>IF(SUM(E21:I21)=0,"-",SUM(E21:I21))</f>
        <v>468931</v>
      </c>
      <c r="E21" s="10">
        <v>2793</v>
      </c>
      <c r="F21" s="10">
        <v>2059</v>
      </c>
      <c r="G21" s="10">
        <v>446329</v>
      </c>
      <c r="H21" s="10">
        <v>17700</v>
      </c>
      <c r="I21" s="10">
        <v>50</v>
      </c>
      <c r="J21" s="10" t="s">
        <v>0</v>
      </c>
      <c r="K21" s="10">
        <v>314982</v>
      </c>
      <c r="L21" s="10">
        <v>132927</v>
      </c>
      <c r="M21" s="10">
        <v>63283</v>
      </c>
      <c r="N21" s="10">
        <v>42413</v>
      </c>
      <c r="O21" s="10">
        <v>90666</v>
      </c>
      <c r="P21" s="14">
        <f>IF(C21/B21=0,"-",C21/B21*1000)</f>
        <v>10071.32578767638</v>
      </c>
      <c r="Q21" s="13"/>
    </row>
    <row r="22" spans="1:17" ht="12.75" customHeight="1" x14ac:dyDescent="0.2">
      <c r="A22" s="11" t="s">
        <v>14</v>
      </c>
      <c r="B22" s="41">
        <v>29037</v>
      </c>
      <c r="C22" s="14">
        <f>IF(SUM(D22,J22)=0,"-",SUM(D22,J22))</f>
        <v>731659</v>
      </c>
      <c r="D22" s="14">
        <f>IF(SUM(E22:I22)=0,"-",SUM(E22:I22))</f>
        <v>731659</v>
      </c>
      <c r="E22" s="10">
        <v>19366</v>
      </c>
      <c r="F22" s="10">
        <v>19398</v>
      </c>
      <c r="G22" s="10">
        <v>540275</v>
      </c>
      <c r="H22" s="10">
        <v>147600</v>
      </c>
      <c r="I22" s="10">
        <v>5020</v>
      </c>
      <c r="J22" s="10" t="s">
        <v>0</v>
      </c>
      <c r="K22" s="10">
        <v>406367</v>
      </c>
      <c r="L22" s="10">
        <v>64633</v>
      </c>
      <c r="M22" s="10">
        <v>209949</v>
      </c>
      <c r="N22" s="10">
        <v>159641</v>
      </c>
      <c r="O22" s="10">
        <v>115343</v>
      </c>
      <c r="P22" s="14">
        <f>IF(C22/B22=0,"-",C22/B22*1000)</f>
        <v>25197.472190653305</v>
      </c>
      <c r="Q22" s="13"/>
    </row>
    <row r="23" spans="1:17" ht="12.75" customHeight="1" x14ac:dyDescent="0.2">
      <c r="A23" s="11" t="s">
        <v>13</v>
      </c>
      <c r="B23" s="41">
        <v>63195</v>
      </c>
      <c r="C23" s="14">
        <f>IF(SUM(D23,J23)=0,"-",SUM(D23,J23))</f>
        <v>1990740</v>
      </c>
      <c r="D23" s="14">
        <f>IF(SUM(E23:I23)=0,"-",SUM(E23:I23))</f>
        <v>1990740</v>
      </c>
      <c r="E23" s="10">
        <v>118848</v>
      </c>
      <c r="F23" s="10">
        <v>75</v>
      </c>
      <c r="G23" s="10">
        <v>1826917</v>
      </c>
      <c r="H23" s="10">
        <v>44900</v>
      </c>
      <c r="I23" s="10" t="s">
        <v>0</v>
      </c>
      <c r="J23" s="10" t="s">
        <v>0</v>
      </c>
      <c r="K23" s="10">
        <v>688815</v>
      </c>
      <c r="L23" s="10">
        <v>130357</v>
      </c>
      <c r="M23" s="10">
        <v>1240072</v>
      </c>
      <c r="N23" s="10">
        <v>1225391</v>
      </c>
      <c r="O23" s="10">
        <v>61853</v>
      </c>
      <c r="P23" s="14">
        <f>IF(C23/B23=0,"-",C23/B23*1000)</f>
        <v>31501.542843579398</v>
      </c>
      <c r="Q23" s="13"/>
    </row>
    <row r="24" spans="1:17" ht="12.75" customHeight="1" x14ac:dyDescent="0.2">
      <c r="A24" s="11" t="s">
        <v>12</v>
      </c>
      <c r="B24" s="41">
        <v>13265</v>
      </c>
      <c r="C24" s="14">
        <f>IF(SUM(D24,J24)=0,"-",SUM(D24,J24))</f>
        <v>272971</v>
      </c>
      <c r="D24" s="14">
        <f>IF(SUM(E24:I24)=0,"-",SUM(E24:I24))</f>
        <v>272971</v>
      </c>
      <c r="E24" s="10">
        <v>8124</v>
      </c>
      <c r="F24" s="10">
        <v>6689</v>
      </c>
      <c r="G24" s="10">
        <v>258118</v>
      </c>
      <c r="H24" s="10" t="s">
        <v>0</v>
      </c>
      <c r="I24" s="10">
        <v>40</v>
      </c>
      <c r="J24" s="10" t="s">
        <v>0</v>
      </c>
      <c r="K24" s="10">
        <v>213665</v>
      </c>
      <c r="L24" s="10">
        <v>104681</v>
      </c>
      <c r="M24" s="10">
        <v>14177</v>
      </c>
      <c r="N24" s="10">
        <v>6776</v>
      </c>
      <c r="O24" s="10">
        <v>45129</v>
      </c>
      <c r="P24" s="14">
        <f>IF(C24/B24=0,"-",C24/B24*1000)</f>
        <v>20578.288729739917</v>
      </c>
      <c r="Q24" s="13"/>
    </row>
    <row r="25" spans="1:17" ht="12.75" customHeight="1" x14ac:dyDescent="0.2">
      <c r="A25" s="11" t="s">
        <v>11</v>
      </c>
      <c r="B25" s="41">
        <v>13881</v>
      </c>
      <c r="C25" s="14">
        <f>IF(SUM(D25,J25)=0,"-",SUM(D25,J25))</f>
        <v>260836</v>
      </c>
      <c r="D25" s="14">
        <f>IF(SUM(E25:I25)=0,"-",SUM(E25:I25))</f>
        <v>260836</v>
      </c>
      <c r="E25" s="10">
        <v>7761</v>
      </c>
      <c r="F25" s="10">
        <v>7102</v>
      </c>
      <c r="G25" s="10">
        <v>219773</v>
      </c>
      <c r="H25" s="10">
        <v>26200</v>
      </c>
      <c r="I25" s="10" t="s">
        <v>0</v>
      </c>
      <c r="J25" s="10" t="s">
        <v>0</v>
      </c>
      <c r="K25" s="10">
        <v>164913</v>
      </c>
      <c r="L25" s="10">
        <v>63480</v>
      </c>
      <c r="M25" s="10">
        <v>34488</v>
      </c>
      <c r="N25" s="10">
        <v>26466</v>
      </c>
      <c r="O25" s="10">
        <v>61435</v>
      </c>
      <c r="P25" s="14">
        <f>IF(C25/B25=0,"-",C25/B25*1000)</f>
        <v>18790.865211440101</v>
      </c>
      <c r="Q25" s="13"/>
    </row>
    <row r="26" spans="1:17" ht="7.5" customHeight="1" x14ac:dyDescent="0.2">
      <c r="A26" s="11"/>
      <c r="B26" s="10"/>
      <c r="C26" s="14"/>
      <c r="D26" s="14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4"/>
      <c r="Q26" s="13"/>
    </row>
    <row r="27" spans="1:17" ht="12.75" customHeight="1" x14ac:dyDescent="0.2">
      <c r="A27" s="11" t="s">
        <v>10</v>
      </c>
      <c r="B27" s="41">
        <v>27432</v>
      </c>
      <c r="C27" s="14">
        <f>IF(SUM(D27,J27)=0,"-",SUM(D27,J27))</f>
        <v>275351</v>
      </c>
      <c r="D27" s="14">
        <f>IF(SUM(E27:I27)=0,"-",SUM(E27:I27))</f>
        <v>275351</v>
      </c>
      <c r="E27" s="10">
        <v>435</v>
      </c>
      <c r="F27" s="10">
        <v>467</v>
      </c>
      <c r="G27" s="10">
        <v>252749</v>
      </c>
      <c r="H27" s="10">
        <v>21700</v>
      </c>
      <c r="I27" s="10" t="s">
        <v>0</v>
      </c>
      <c r="J27" s="10" t="s">
        <v>0</v>
      </c>
      <c r="K27" s="10">
        <v>226824</v>
      </c>
      <c r="L27" s="10">
        <v>65291</v>
      </c>
      <c r="M27" s="10">
        <v>43724</v>
      </c>
      <c r="N27" s="10">
        <v>43324</v>
      </c>
      <c r="O27" s="10">
        <v>4803</v>
      </c>
      <c r="P27" s="14">
        <f>IF(C27/B27=0,"-",C27/B27*1000)</f>
        <v>10037.583843686205</v>
      </c>
      <c r="Q27" s="13"/>
    </row>
    <row r="28" spans="1:17" ht="12.75" customHeight="1" x14ac:dyDescent="0.2">
      <c r="A28" s="11" t="s">
        <v>9</v>
      </c>
      <c r="B28" s="41">
        <v>3009</v>
      </c>
      <c r="C28" s="14">
        <f>IF(SUM(D28,J28)=0,"-",SUM(D28,J28))</f>
        <v>18040</v>
      </c>
      <c r="D28" s="14">
        <f>IF(SUM(E28:I28)=0,"-",SUM(E28:I28))</f>
        <v>18040</v>
      </c>
      <c r="E28" s="10">
        <v>105</v>
      </c>
      <c r="F28" s="10">
        <v>106</v>
      </c>
      <c r="G28" s="10">
        <v>17829</v>
      </c>
      <c r="H28" s="10" t="s">
        <v>0</v>
      </c>
      <c r="I28" s="10" t="s">
        <v>0</v>
      </c>
      <c r="J28" s="10" t="s">
        <v>0</v>
      </c>
      <c r="K28" s="10">
        <v>16445</v>
      </c>
      <c r="L28" s="10">
        <v>40</v>
      </c>
      <c r="M28" s="10">
        <v>1595</v>
      </c>
      <c r="N28" s="10" t="s">
        <v>0</v>
      </c>
      <c r="O28" s="10" t="s">
        <v>0</v>
      </c>
      <c r="P28" s="14">
        <f>IF(C28/B28=0,"-",C28/B28*1000)</f>
        <v>5995.3472914589565</v>
      </c>
      <c r="Q28" s="13"/>
    </row>
    <row r="29" spans="1:17" ht="12.75" customHeight="1" x14ac:dyDescent="0.2">
      <c r="A29" s="11" t="s">
        <v>46</v>
      </c>
      <c r="B29" s="41">
        <v>18454</v>
      </c>
      <c r="C29" s="14">
        <f>IF(SUM(D29,J29)=0,"-",SUM(D29,J29))</f>
        <v>201350</v>
      </c>
      <c r="D29" s="14">
        <f>IF(SUM(E29:I29)=0,"-",SUM(E29:I29))</f>
        <v>201350</v>
      </c>
      <c r="E29" s="10">
        <v>13371</v>
      </c>
      <c r="F29" s="10">
        <v>9452</v>
      </c>
      <c r="G29" s="10">
        <v>178527</v>
      </c>
      <c r="H29" s="10" t="s">
        <v>0</v>
      </c>
      <c r="I29" s="10" t="s">
        <v>0</v>
      </c>
      <c r="J29" s="10" t="s">
        <v>0</v>
      </c>
      <c r="K29" s="10">
        <v>78414</v>
      </c>
      <c r="L29" s="10">
        <v>49</v>
      </c>
      <c r="M29" s="10">
        <v>119486</v>
      </c>
      <c r="N29" s="10">
        <v>55210</v>
      </c>
      <c r="O29" s="10">
        <v>3450</v>
      </c>
      <c r="P29" s="14">
        <f>IF(C29/B29=0,"-",C29/B29*1000)</f>
        <v>10910.91362306275</v>
      </c>
      <c r="Q29" s="13"/>
    </row>
    <row r="30" spans="1:17" ht="12.75" customHeight="1" x14ac:dyDescent="0.2">
      <c r="A30" s="11" t="s">
        <v>7</v>
      </c>
      <c r="B30" s="41">
        <v>23563</v>
      </c>
      <c r="C30" s="14">
        <f>IF(SUM(D30,J30)=0,"-",SUM(D30,J30))</f>
        <v>473978</v>
      </c>
      <c r="D30" s="14">
        <f>IF(SUM(E30:I30)=0,"-",SUM(E30:I30))</f>
        <v>473978</v>
      </c>
      <c r="E30" s="10">
        <v>80</v>
      </c>
      <c r="F30" s="10">
        <v>113</v>
      </c>
      <c r="G30" s="10">
        <v>323885</v>
      </c>
      <c r="H30" s="10">
        <v>149900</v>
      </c>
      <c r="I30" s="10" t="s">
        <v>0</v>
      </c>
      <c r="J30" s="10" t="s">
        <v>0</v>
      </c>
      <c r="K30" s="10">
        <v>225852</v>
      </c>
      <c r="L30" s="10">
        <v>62323</v>
      </c>
      <c r="M30" s="10">
        <v>238106</v>
      </c>
      <c r="N30" s="10">
        <v>238106</v>
      </c>
      <c r="O30" s="10">
        <v>10020</v>
      </c>
      <c r="P30" s="14">
        <f>IF(C30/B30=0,"-",C30/B30*1000)</f>
        <v>20115.350337393371</v>
      </c>
      <c r="Q30" s="13"/>
    </row>
    <row r="31" spans="1:17" ht="12.75" customHeight="1" x14ac:dyDescent="0.2">
      <c r="A31" s="11" t="s">
        <v>45</v>
      </c>
      <c r="B31" s="41">
        <v>8611</v>
      </c>
      <c r="C31" s="14">
        <f>IF(SUM(D31,J31)=0,"-",SUM(D31,J31))</f>
        <v>287954</v>
      </c>
      <c r="D31" s="14">
        <f>IF(SUM(E31:I31)=0,"-",SUM(E31:I31))</f>
        <v>287954</v>
      </c>
      <c r="E31" s="10">
        <v>125342</v>
      </c>
      <c r="F31" s="10">
        <v>3464</v>
      </c>
      <c r="G31" s="10">
        <v>92648</v>
      </c>
      <c r="H31" s="10">
        <v>66500</v>
      </c>
      <c r="I31" s="10" t="s">
        <v>0</v>
      </c>
      <c r="J31" s="10" t="s">
        <v>0</v>
      </c>
      <c r="K31" s="10">
        <v>135086</v>
      </c>
      <c r="L31" s="10">
        <v>14174</v>
      </c>
      <c r="M31" s="10">
        <v>152868</v>
      </c>
      <c r="N31" s="10">
        <v>151290</v>
      </c>
      <c r="O31" s="10" t="s">
        <v>0</v>
      </c>
      <c r="P31" s="14">
        <f>IF(C31/B31=0,"-",C31/B31*1000)</f>
        <v>33440.250841946341</v>
      </c>
      <c r="Q31" s="13"/>
    </row>
    <row r="32" spans="1:17" ht="7.5" customHeight="1" x14ac:dyDescent="0.2">
      <c r="A32" s="11"/>
      <c r="B32" s="10"/>
      <c r="C32" s="14"/>
      <c r="D32" s="14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4"/>
      <c r="Q32" s="13"/>
    </row>
    <row r="33" spans="1:18" ht="12.75" customHeight="1" x14ac:dyDescent="0.2">
      <c r="A33" s="11" t="s">
        <v>5</v>
      </c>
      <c r="B33" s="41">
        <v>22392</v>
      </c>
      <c r="C33" s="14">
        <f>IF(SUM(D33,J33)=0,"-",SUM(D33,J33))</f>
        <v>263677</v>
      </c>
      <c r="D33" s="14">
        <f>IF(SUM(E33:I33)=0,"-",SUM(E33:I33))</f>
        <v>263677</v>
      </c>
      <c r="E33" s="10" t="s">
        <v>0</v>
      </c>
      <c r="F33" s="10">
        <v>132</v>
      </c>
      <c r="G33" s="10">
        <v>223445</v>
      </c>
      <c r="H33" s="10">
        <v>40100</v>
      </c>
      <c r="I33" s="10" t="s">
        <v>0</v>
      </c>
      <c r="J33" s="10" t="s">
        <v>0</v>
      </c>
      <c r="K33" s="10">
        <v>189465</v>
      </c>
      <c r="L33" s="10">
        <v>2970</v>
      </c>
      <c r="M33" s="10">
        <v>67071</v>
      </c>
      <c r="N33" s="10">
        <v>57432</v>
      </c>
      <c r="O33" s="10">
        <v>7141</v>
      </c>
      <c r="P33" s="14">
        <f>IF(C33/B33=0,"-",C33/B33*1000)</f>
        <v>11775.500178635226</v>
      </c>
      <c r="Q33" s="13"/>
    </row>
    <row r="34" spans="1:18" ht="12.75" customHeight="1" x14ac:dyDescent="0.2">
      <c r="A34" s="11" t="s">
        <v>4</v>
      </c>
      <c r="B34" s="41">
        <v>17875</v>
      </c>
      <c r="C34" s="14">
        <f>IF(SUM(D34,J34)=0,"-",SUM(D34,J34))</f>
        <v>225158</v>
      </c>
      <c r="D34" s="14">
        <f>IF(SUM(E34:I34)=0,"-",SUM(E34:I34))</f>
        <v>225158</v>
      </c>
      <c r="E34" s="10">
        <v>31113</v>
      </c>
      <c r="F34" s="10">
        <v>12397</v>
      </c>
      <c r="G34" s="10">
        <v>181648</v>
      </c>
      <c r="H34" s="10" t="s">
        <v>0</v>
      </c>
      <c r="I34" s="10" t="s">
        <v>0</v>
      </c>
      <c r="J34" s="10" t="s">
        <v>0</v>
      </c>
      <c r="K34" s="10">
        <v>169642</v>
      </c>
      <c r="L34" s="10">
        <v>65515</v>
      </c>
      <c r="M34" s="10">
        <v>55516</v>
      </c>
      <c r="N34" s="10">
        <v>41934</v>
      </c>
      <c r="O34" s="10" t="s">
        <v>0</v>
      </c>
      <c r="P34" s="14">
        <f>IF(C34/B34=0,"-",C34/B34*1000)</f>
        <v>12596.251748251749</v>
      </c>
      <c r="Q34" s="13"/>
    </row>
    <row r="35" spans="1:18" ht="16.5" customHeight="1" x14ac:dyDescent="0.2">
      <c r="A35" s="9" t="s">
        <v>3</v>
      </c>
      <c r="B35" s="8" t="s">
        <v>1</v>
      </c>
      <c r="C35" s="14">
        <f>IF(SUM(D35,J35)=0,"-",SUM(D35,J35))</f>
        <v>2269</v>
      </c>
      <c r="D35" s="14">
        <f>IF(SUM(E35:I35)=0,"-",SUM(E35:I35))</f>
        <v>2269</v>
      </c>
      <c r="E35" s="10" t="s">
        <v>0</v>
      </c>
      <c r="F35" s="10" t="s">
        <v>0</v>
      </c>
      <c r="G35" s="10">
        <v>2269</v>
      </c>
      <c r="H35" s="10" t="s">
        <v>0</v>
      </c>
      <c r="I35" s="10" t="s">
        <v>0</v>
      </c>
      <c r="J35" s="10" t="s">
        <v>0</v>
      </c>
      <c r="K35" s="10">
        <v>2269</v>
      </c>
      <c r="L35" s="10" t="s">
        <v>0</v>
      </c>
      <c r="M35" s="10" t="s">
        <v>0</v>
      </c>
      <c r="N35" s="10" t="s">
        <v>0</v>
      </c>
      <c r="O35" s="10" t="s">
        <v>0</v>
      </c>
      <c r="P35" s="14" t="s">
        <v>21</v>
      </c>
      <c r="Q35" s="13"/>
    </row>
    <row r="36" spans="1:18" ht="16.5" customHeight="1" thickBot="1" x14ac:dyDescent="0.25">
      <c r="A36" s="40" t="s">
        <v>44</v>
      </c>
      <c r="B36" s="4" t="s">
        <v>1</v>
      </c>
      <c r="C36" s="38">
        <f>IF(SUM(D36,J36)=0,"-",SUM(D36,J36))</f>
        <v>9338</v>
      </c>
      <c r="D36" s="38">
        <f>IF(SUM(E36:I36)=0,"-",SUM(E36:I36))</f>
        <v>9338</v>
      </c>
      <c r="E36" s="39" t="s">
        <v>0</v>
      </c>
      <c r="F36" s="39">
        <v>39</v>
      </c>
      <c r="G36" s="39">
        <v>9299</v>
      </c>
      <c r="H36" s="39" t="s">
        <v>0</v>
      </c>
      <c r="I36" s="39" t="s">
        <v>0</v>
      </c>
      <c r="J36" s="39" t="s">
        <v>0</v>
      </c>
      <c r="K36" s="39">
        <v>9338</v>
      </c>
      <c r="L36" s="39" t="s">
        <v>0</v>
      </c>
      <c r="M36" s="39" t="s">
        <v>0</v>
      </c>
      <c r="N36" s="39" t="s">
        <v>0</v>
      </c>
      <c r="O36" s="39" t="s">
        <v>0</v>
      </c>
      <c r="P36" s="38" t="s">
        <v>21</v>
      </c>
      <c r="Q36" s="37"/>
    </row>
    <row r="37" spans="1:18" s="36" customFormat="1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8" ht="21.75" customHeight="1" x14ac:dyDescent="0.25">
      <c r="I38" s="35" t="s">
        <v>43</v>
      </c>
      <c r="J38" s="34" t="s">
        <v>42</v>
      </c>
      <c r="M38" s="33" t="s">
        <v>41</v>
      </c>
    </row>
    <row r="39" spans="1:18" ht="9.75" customHeight="1" thickBot="1" x14ac:dyDescent="0.25">
      <c r="B39" s="32"/>
      <c r="Q39" s="7"/>
      <c r="R39" s="7"/>
    </row>
    <row r="40" spans="1:18" ht="18" customHeight="1" x14ac:dyDescent="0.2">
      <c r="A40" s="31" t="s">
        <v>40</v>
      </c>
      <c r="B40" s="29" t="s">
        <v>39</v>
      </c>
      <c r="C40" s="30" t="s">
        <v>38</v>
      </c>
      <c r="D40" s="29" t="s">
        <v>37</v>
      </c>
      <c r="E40" s="29" t="s">
        <v>36</v>
      </c>
      <c r="F40" s="29" t="s">
        <v>35</v>
      </c>
      <c r="G40" s="29" t="s">
        <v>34</v>
      </c>
      <c r="H40" s="28" t="s">
        <v>33</v>
      </c>
      <c r="I40" s="28" t="s">
        <v>32</v>
      </c>
      <c r="J40" s="27" t="s">
        <v>31</v>
      </c>
      <c r="K40" s="26" t="s">
        <v>30</v>
      </c>
      <c r="L40" s="25" t="s">
        <v>29</v>
      </c>
      <c r="M40" s="24" t="s">
        <v>28</v>
      </c>
      <c r="N40" s="7"/>
      <c r="O40" s="7"/>
      <c r="P40" s="7"/>
      <c r="Q40" s="7"/>
      <c r="R40" s="7"/>
    </row>
    <row r="41" spans="1:18" ht="21" customHeight="1" x14ac:dyDescent="0.2">
      <c r="A41" s="23"/>
      <c r="B41" s="20"/>
      <c r="C41" s="22"/>
      <c r="D41" s="20"/>
      <c r="E41" s="20"/>
      <c r="F41" s="20"/>
      <c r="G41" s="20"/>
      <c r="H41" s="21"/>
      <c r="I41" s="21"/>
      <c r="J41" s="20"/>
      <c r="K41" s="19" t="s">
        <v>27</v>
      </c>
      <c r="L41" s="18" t="s">
        <v>26</v>
      </c>
      <c r="M41" s="17"/>
      <c r="N41" s="7"/>
      <c r="O41" s="7"/>
      <c r="P41" s="7"/>
      <c r="Q41" s="7"/>
      <c r="R41" s="7"/>
    </row>
    <row r="42" spans="1:18" ht="13.5" customHeight="1" x14ac:dyDescent="0.2">
      <c r="A42" s="16" t="s">
        <v>25</v>
      </c>
      <c r="B42" s="14">
        <f>IF(SUM(B44:B46)=0,"-",SUM(B44:B46))</f>
        <v>964885</v>
      </c>
      <c r="C42" s="7">
        <f>SUM(C44:C46)</f>
        <v>19315053</v>
      </c>
      <c r="D42" s="7">
        <f>SUM(D44:D46)</f>
        <v>1452175</v>
      </c>
      <c r="E42" s="7">
        <f>SUM(E44:E46)</f>
        <v>2820582</v>
      </c>
      <c r="F42" s="7">
        <f>SUM(F44:F46)</f>
        <v>771192</v>
      </c>
      <c r="G42" s="7">
        <f>SUM(G44:G46)</f>
        <v>7364155</v>
      </c>
      <c r="H42" s="7">
        <f>SUM(H44:H46)</f>
        <v>271678</v>
      </c>
      <c r="I42" s="7">
        <f>SUM(I44:I46)</f>
        <v>7730</v>
      </c>
      <c r="J42" s="7">
        <f>SUM(J44:J46)</f>
        <v>1271876</v>
      </c>
      <c r="K42" s="7">
        <f>SUM(K44:K46)</f>
        <v>1540026</v>
      </c>
      <c r="L42" s="7">
        <f>SUM(L44:L46)</f>
        <v>1588785</v>
      </c>
      <c r="M42" s="7">
        <f>SUM(M44:M46)</f>
        <v>2226854</v>
      </c>
      <c r="N42" s="7"/>
      <c r="O42" s="7"/>
      <c r="P42" s="7"/>
      <c r="Q42" s="7"/>
    </row>
    <row r="43" spans="1:18" ht="9.75" customHeight="1" x14ac:dyDescent="0.2">
      <c r="A43" s="16"/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8" ht="12.75" customHeight="1" x14ac:dyDescent="0.2">
      <c r="A44" s="16" t="s">
        <v>24</v>
      </c>
      <c r="B44" s="14" t="s">
        <v>21</v>
      </c>
      <c r="C44" s="7">
        <f>SUM(D44:M44)</f>
        <v>4873175</v>
      </c>
      <c r="D44" s="6" t="s">
        <v>0</v>
      </c>
      <c r="E44" s="6">
        <v>294188</v>
      </c>
      <c r="F44" s="6" t="s">
        <v>0</v>
      </c>
      <c r="G44" s="6">
        <v>4051352</v>
      </c>
      <c r="H44" s="6">
        <v>226843</v>
      </c>
      <c r="I44" s="6" t="s">
        <v>0</v>
      </c>
      <c r="J44" s="6" t="s">
        <v>0</v>
      </c>
      <c r="K44" s="6" t="s">
        <v>0</v>
      </c>
      <c r="L44" s="6">
        <v>152401</v>
      </c>
      <c r="M44" s="6">
        <v>148391</v>
      </c>
      <c r="N44" s="6"/>
      <c r="O44" s="6"/>
      <c r="P44" s="6"/>
      <c r="Q44" s="6"/>
    </row>
    <row r="45" spans="1:18" ht="9" customHeight="1" x14ac:dyDescent="0.2">
      <c r="A45" s="16"/>
      <c r="B45" s="1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8" ht="12.75" customHeight="1" x14ac:dyDescent="0.2">
      <c r="A46" s="16" t="s">
        <v>23</v>
      </c>
      <c r="B46" s="14">
        <f>IF(SUM(B50:B71)=0,"-",SUM(B50:B71))</f>
        <v>964885</v>
      </c>
      <c r="C46" s="7">
        <f>SUM(D46:M46)</f>
        <v>14441878</v>
      </c>
      <c r="D46" s="7">
        <f>SUM(D48:D71)</f>
        <v>1452175</v>
      </c>
      <c r="E46" s="7">
        <f>SUM(E48:E71)</f>
        <v>2526394</v>
      </c>
      <c r="F46" s="7">
        <f>SUM(F48:F71)</f>
        <v>771192</v>
      </c>
      <c r="G46" s="7">
        <f>SUM(G48:G71)</f>
        <v>3312803</v>
      </c>
      <c r="H46" s="7">
        <f>SUM(H48:H71)</f>
        <v>44835</v>
      </c>
      <c r="I46" s="7">
        <f>SUM(I48:I71)</f>
        <v>7730</v>
      </c>
      <c r="J46" s="7">
        <f>SUM(J48:J71)</f>
        <v>1271876</v>
      </c>
      <c r="K46" s="7">
        <f>SUM(K48:K71)</f>
        <v>1540026</v>
      </c>
      <c r="L46" s="7">
        <f>SUM(L48:L71)</f>
        <v>1436384</v>
      </c>
      <c r="M46" s="7">
        <f>SUM(M48:M71)</f>
        <v>2078463</v>
      </c>
      <c r="N46" s="7"/>
      <c r="O46" s="7"/>
      <c r="P46" s="7"/>
      <c r="Q46" s="7"/>
    </row>
    <row r="47" spans="1:18" ht="7.5" customHeight="1" x14ac:dyDescent="0.2">
      <c r="A47" s="15"/>
      <c r="B47" s="1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8" ht="12.75" customHeight="1" x14ac:dyDescent="0.2">
      <c r="A48" s="16" t="s">
        <v>22</v>
      </c>
      <c r="B48" s="14" t="s">
        <v>21</v>
      </c>
      <c r="C48" s="7">
        <f>IF(SUM(D48:M48)=0,"-",SUM(D48:M48))</f>
        <v>50725</v>
      </c>
      <c r="D48" s="6" t="s">
        <v>0</v>
      </c>
      <c r="E48" s="6" t="s">
        <v>0</v>
      </c>
      <c r="F48" s="6" t="s">
        <v>0</v>
      </c>
      <c r="G48" s="6" t="s">
        <v>0</v>
      </c>
      <c r="H48" s="6" t="s">
        <v>0</v>
      </c>
      <c r="I48" s="6" t="s">
        <v>0</v>
      </c>
      <c r="J48" s="6" t="s">
        <v>0</v>
      </c>
      <c r="K48" s="6" t="s">
        <v>0</v>
      </c>
      <c r="L48" s="6" t="s">
        <v>0</v>
      </c>
      <c r="M48" s="6">
        <v>50725</v>
      </c>
      <c r="N48" s="10"/>
      <c r="O48" s="10"/>
      <c r="P48" s="14"/>
      <c r="Q48" s="13"/>
    </row>
    <row r="49" spans="1:17" ht="7.5" customHeight="1" x14ac:dyDescent="0.2">
      <c r="A49" s="1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3"/>
    </row>
    <row r="50" spans="1:17" ht="12.75" customHeight="1" x14ac:dyDescent="0.2">
      <c r="A50" s="11" t="s">
        <v>20</v>
      </c>
      <c r="B50" s="10">
        <f>B15</f>
        <v>424414</v>
      </c>
      <c r="C50" s="7">
        <f>SUM(D50:M50)</f>
        <v>2994333</v>
      </c>
      <c r="D50" s="6">
        <v>7</v>
      </c>
      <c r="E50" s="6">
        <v>656150</v>
      </c>
      <c r="F50" s="6">
        <v>602560</v>
      </c>
      <c r="G50" s="6" t="s">
        <v>0</v>
      </c>
      <c r="H50" s="6" t="s">
        <v>0</v>
      </c>
      <c r="I50" s="6" t="s">
        <v>0</v>
      </c>
      <c r="J50" s="6" t="s">
        <v>0</v>
      </c>
      <c r="K50" s="6">
        <v>970016</v>
      </c>
      <c r="L50" s="6">
        <v>12947</v>
      </c>
      <c r="M50" s="6">
        <v>752653</v>
      </c>
      <c r="N50" s="6"/>
      <c r="O50" s="6"/>
      <c r="P50" s="6"/>
      <c r="Q50" s="6"/>
    </row>
    <row r="51" spans="1:17" ht="12.75" customHeight="1" x14ac:dyDescent="0.2">
      <c r="A51" s="11" t="s">
        <v>19</v>
      </c>
      <c r="B51" s="10">
        <f>B16</f>
        <v>112302</v>
      </c>
      <c r="C51" s="7">
        <f>SUM(D51:M51)</f>
        <v>1732517</v>
      </c>
      <c r="D51" s="6">
        <v>5764</v>
      </c>
      <c r="E51" s="6">
        <v>287729</v>
      </c>
      <c r="F51" s="6">
        <v>79641</v>
      </c>
      <c r="G51" s="6">
        <v>49602</v>
      </c>
      <c r="H51" s="6" t="s">
        <v>0</v>
      </c>
      <c r="I51" s="6" t="s">
        <v>0</v>
      </c>
      <c r="J51" s="6" t="s">
        <v>0</v>
      </c>
      <c r="K51" s="6">
        <v>139361</v>
      </c>
      <c r="L51" s="6">
        <v>337654</v>
      </c>
      <c r="M51" s="6">
        <v>832766</v>
      </c>
      <c r="N51" s="6"/>
      <c r="O51" s="6"/>
      <c r="P51" s="6"/>
      <c r="Q51" s="6"/>
    </row>
    <row r="52" spans="1:17" ht="12.75" customHeight="1" x14ac:dyDescent="0.2">
      <c r="A52" s="11" t="s">
        <v>18</v>
      </c>
      <c r="B52" s="10">
        <f>B17</f>
        <v>51370</v>
      </c>
      <c r="C52" s="7">
        <f>SUM(D52:M52)</f>
        <v>1354526</v>
      </c>
      <c r="D52" s="12">
        <v>101889</v>
      </c>
      <c r="E52" s="6">
        <v>136597</v>
      </c>
      <c r="F52" s="6">
        <v>28208</v>
      </c>
      <c r="G52" s="6">
        <v>244790</v>
      </c>
      <c r="H52" s="6">
        <v>5138</v>
      </c>
      <c r="I52" s="6" t="s">
        <v>0</v>
      </c>
      <c r="J52" s="6">
        <v>694863</v>
      </c>
      <c r="K52" s="6">
        <v>57493</v>
      </c>
      <c r="L52" s="6">
        <v>41134</v>
      </c>
      <c r="M52" s="6">
        <v>44414</v>
      </c>
      <c r="N52" s="6"/>
      <c r="O52" s="6"/>
      <c r="P52" s="6"/>
      <c r="Q52" s="6"/>
    </row>
    <row r="53" spans="1:17" ht="12.75" customHeight="1" x14ac:dyDescent="0.2">
      <c r="A53" s="11" t="s">
        <v>17</v>
      </c>
      <c r="B53" s="10">
        <f>B18</f>
        <v>31037</v>
      </c>
      <c r="C53" s="7">
        <f>SUM(D53:M53)</f>
        <v>1355255</v>
      </c>
      <c r="D53" s="12">
        <v>102697</v>
      </c>
      <c r="E53" s="6">
        <v>935318</v>
      </c>
      <c r="F53" s="6">
        <v>9902</v>
      </c>
      <c r="G53" s="12">
        <v>163515</v>
      </c>
      <c r="H53" s="6" t="s">
        <v>0</v>
      </c>
      <c r="I53" s="6" t="s">
        <v>0</v>
      </c>
      <c r="J53" s="6" t="s">
        <v>0</v>
      </c>
      <c r="K53" s="6">
        <v>891</v>
      </c>
      <c r="L53" s="6">
        <v>98827</v>
      </c>
      <c r="M53" s="6">
        <v>44105</v>
      </c>
      <c r="N53" s="6"/>
      <c r="O53" s="6"/>
      <c r="P53" s="6"/>
      <c r="Q53" s="6"/>
    </row>
    <row r="54" spans="1:17" ht="12.75" customHeight="1" x14ac:dyDescent="0.2">
      <c r="A54" s="11" t="s">
        <v>16</v>
      </c>
      <c r="B54" s="10">
        <f>B19</f>
        <v>58487</v>
      </c>
      <c r="C54" s="7">
        <f>SUM(D54:M54)</f>
        <v>1472270</v>
      </c>
      <c r="D54" s="6">
        <v>188587</v>
      </c>
      <c r="E54" s="6">
        <v>138337</v>
      </c>
      <c r="F54" s="6">
        <v>17824</v>
      </c>
      <c r="G54" s="6">
        <v>383056</v>
      </c>
      <c r="H54" s="6" t="s">
        <v>0</v>
      </c>
      <c r="I54" s="6" t="s">
        <v>0</v>
      </c>
      <c r="J54" s="6">
        <v>436474</v>
      </c>
      <c r="K54" s="6">
        <v>16298</v>
      </c>
      <c r="L54" s="6">
        <v>284334</v>
      </c>
      <c r="M54" s="6">
        <v>7360</v>
      </c>
      <c r="O54" s="6"/>
      <c r="P54" s="6"/>
      <c r="Q54" s="6"/>
    </row>
    <row r="55" spans="1:17" ht="7.5" customHeight="1" x14ac:dyDescent="0.2">
      <c r="A55" s="11"/>
      <c r="B55" s="10"/>
      <c r="C55" s="7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</row>
    <row r="56" spans="1:17" ht="12.75" customHeight="1" x14ac:dyDescent="0.2">
      <c r="A56" s="11" t="s">
        <v>15</v>
      </c>
      <c r="B56" s="10">
        <f>B21</f>
        <v>46561</v>
      </c>
      <c r="C56" s="7">
        <f>SUM(D56:M56)</f>
        <v>468931</v>
      </c>
      <c r="D56" s="6">
        <v>89462</v>
      </c>
      <c r="E56" s="12">
        <v>53059</v>
      </c>
      <c r="F56" s="12">
        <v>16693</v>
      </c>
      <c r="G56" s="6">
        <v>157021</v>
      </c>
      <c r="H56" s="6">
        <v>11689</v>
      </c>
      <c r="I56" s="6">
        <v>4036</v>
      </c>
      <c r="J56" s="6">
        <v>25934</v>
      </c>
      <c r="K56" s="6">
        <v>39629</v>
      </c>
      <c r="L56" s="6">
        <v>27653</v>
      </c>
      <c r="M56" s="6">
        <v>43755</v>
      </c>
      <c r="O56" s="6"/>
      <c r="P56" s="6"/>
      <c r="Q56" s="6"/>
    </row>
    <row r="57" spans="1:17" ht="12.75" customHeight="1" x14ac:dyDescent="0.2">
      <c r="A57" s="11" t="s">
        <v>14</v>
      </c>
      <c r="B57" s="10">
        <f>B22</f>
        <v>29037</v>
      </c>
      <c r="C57" s="7">
        <f>SUM(D57:M57)</f>
        <v>731659</v>
      </c>
      <c r="D57" s="6">
        <v>141801</v>
      </c>
      <c r="E57" s="6">
        <v>41969</v>
      </c>
      <c r="F57" s="6" t="s">
        <v>0</v>
      </c>
      <c r="G57" s="6">
        <v>330692</v>
      </c>
      <c r="H57" s="6" t="s">
        <v>0</v>
      </c>
      <c r="I57" s="6" t="s">
        <v>0</v>
      </c>
      <c r="J57" s="6" t="s">
        <v>0</v>
      </c>
      <c r="K57" s="6">
        <v>39245</v>
      </c>
      <c r="L57" s="6">
        <v>163639</v>
      </c>
      <c r="M57" s="6">
        <v>14313</v>
      </c>
      <c r="O57" s="6"/>
      <c r="P57" s="6"/>
      <c r="Q57" s="6"/>
    </row>
    <row r="58" spans="1:17" ht="12.75" customHeight="1" x14ac:dyDescent="0.2">
      <c r="A58" s="11" t="s">
        <v>13</v>
      </c>
      <c r="B58" s="10">
        <f>B23</f>
        <v>63195</v>
      </c>
      <c r="C58" s="7">
        <f>SUM(D58:M58)</f>
        <v>1990740</v>
      </c>
      <c r="D58" s="6">
        <v>119660</v>
      </c>
      <c r="E58" s="6">
        <v>115359</v>
      </c>
      <c r="F58" s="6" t="s">
        <v>0</v>
      </c>
      <c r="G58" s="6">
        <v>1323800</v>
      </c>
      <c r="H58" s="6" t="s">
        <v>0</v>
      </c>
      <c r="I58" s="6" t="s">
        <v>0</v>
      </c>
      <c r="J58" s="6">
        <v>73122</v>
      </c>
      <c r="K58" s="6">
        <v>121044</v>
      </c>
      <c r="L58" s="6">
        <v>221020</v>
      </c>
      <c r="M58" s="6">
        <v>16735</v>
      </c>
      <c r="O58" s="6"/>
      <c r="P58" s="6"/>
      <c r="Q58" s="6"/>
    </row>
    <row r="59" spans="1:17" ht="12.75" customHeight="1" x14ac:dyDescent="0.2">
      <c r="A59" s="11" t="s">
        <v>12</v>
      </c>
      <c r="B59" s="10">
        <f>B24</f>
        <v>13265</v>
      </c>
      <c r="C59" s="7">
        <f>SUM(D59:M59)</f>
        <v>272971</v>
      </c>
      <c r="D59" s="6">
        <v>145427</v>
      </c>
      <c r="E59" s="6">
        <v>35218</v>
      </c>
      <c r="F59" s="6" t="s">
        <v>0</v>
      </c>
      <c r="G59" s="6">
        <v>49960</v>
      </c>
      <c r="H59" s="6" t="s">
        <v>0</v>
      </c>
      <c r="I59" s="6" t="s">
        <v>0</v>
      </c>
      <c r="J59" s="6" t="s">
        <v>0</v>
      </c>
      <c r="K59" s="6" t="s">
        <v>0</v>
      </c>
      <c r="L59" s="6">
        <v>32159</v>
      </c>
      <c r="M59" s="6">
        <v>10207</v>
      </c>
      <c r="O59" s="6"/>
      <c r="P59" s="6"/>
      <c r="Q59" s="6"/>
    </row>
    <row r="60" spans="1:17" ht="12.75" customHeight="1" x14ac:dyDescent="0.2">
      <c r="A60" s="11" t="s">
        <v>11</v>
      </c>
      <c r="B60" s="10">
        <f>B25</f>
        <v>13881</v>
      </c>
      <c r="C60" s="7">
        <f>SUM(D60:M60)</f>
        <v>260836</v>
      </c>
      <c r="D60" s="6">
        <v>133292</v>
      </c>
      <c r="E60" s="6">
        <v>25144</v>
      </c>
      <c r="F60" s="6" t="s">
        <v>0</v>
      </c>
      <c r="G60" s="6">
        <v>54367</v>
      </c>
      <c r="H60" s="6">
        <v>1725</v>
      </c>
      <c r="I60" s="6">
        <v>3694</v>
      </c>
      <c r="J60" s="6" t="s">
        <v>0</v>
      </c>
      <c r="K60" s="6" t="s">
        <v>0</v>
      </c>
      <c r="L60" s="6">
        <v>37398</v>
      </c>
      <c r="M60" s="6">
        <v>5216</v>
      </c>
      <c r="O60" s="6"/>
      <c r="P60" s="6"/>
      <c r="Q60" s="6"/>
    </row>
    <row r="61" spans="1:17" ht="7.5" customHeight="1" x14ac:dyDescent="0.2">
      <c r="A61" s="11"/>
      <c r="B61" s="10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</row>
    <row r="62" spans="1:17" ht="12.75" customHeight="1" x14ac:dyDescent="0.2">
      <c r="A62" s="11" t="s">
        <v>10</v>
      </c>
      <c r="B62" s="10">
        <f>B27</f>
        <v>27432</v>
      </c>
      <c r="C62" s="7">
        <f>SUM(D62:M62)</f>
        <v>275351</v>
      </c>
      <c r="D62" s="6">
        <v>19524</v>
      </c>
      <c r="E62" s="6" t="s">
        <v>0</v>
      </c>
      <c r="F62" s="6" t="s">
        <v>0</v>
      </c>
      <c r="G62" s="6">
        <v>94177</v>
      </c>
      <c r="H62" s="6" t="s">
        <v>0</v>
      </c>
      <c r="I62" s="6" t="s">
        <v>0</v>
      </c>
      <c r="J62" s="6" t="s">
        <v>0</v>
      </c>
      <c r="K62" s="6">
        <v>147022</v>
      </c>
      <c r="L62" s="6">
        <v>14324</v>
      </c>
      <c r="M62" s="6">
        <v>304</v>
      </c>
      <c r="O62" s="6"/>
      <c r="P62" s="6"/>
      <c r="Q62" s="6"/>
    </row>
    <row r="63" spans="1:17" ht="12.75" customHeight="1" x14ac:dyDescent="0.2">
      <c r="A63" s="11" t="s">
        <v>9</v>
      </c>
      <c r="B63" s="10">
        <f>B28</f>
        <v>3009</v>
      </c>
      <c r="C63" s="7">
        <f>SUM(D63:M63)</f>
        <v>18040</v>
      </c>
      <c r="D63" s="6">
        <v>7300</v>
      </c>
      <c r="E63" s="6" t="s">
        <v>0</v>
      </c>
      <c r="F63" s="6" t="s">
        <v>0</v>
      </c>
      <c r="G63" s="6">
        <v>2168</v>
      </c>
      <c r="H63" s="6" t="s">
        <v>0</v>
      </c>
      <c r="I63" s="6" t="s">
        <v>0</v>
      </c>
      <c r="J63" s="6" t="s">
        <v>0</v>
      </c>
      <c r="K63" s="6" t="s">
        <v>0</v>
      </c>
      <c r="L63" s="6">
        <v>7077</v>
      </c>
      <c r="M63" s="6">
        <v>1495</v>
      </c>
      <c r="O63" s="6"/>
      <c r="P63" s="6"/>
      <c r="Q63" s="6"/>
    </row>
    <row r="64" spans="1:17" ht="12.75" customHeight="1" x14ac:dyDescent="0.2">
      <c r="A64" s="11" t="s">
        <v>8</v>
      </c>
      <c r="B64" s="10">
        <f>B29</f>
        <v>18454</v>
      </c>
      <c r="C64" s="7">
        <f>SUM(D64:M64)</f>
        <v>201350</v>
      </c>
      <c r="D64" s="6">
        <v>116558</v>
      </c>
      <c r="E64" s="6" t="s">
        <v>0</v>
      </c>
      <c r="F64" s="6" t="s">
        <v>0</v>
      </c>
      <c r="G64" s="6">
        <v>36012</v>
      </c>
      <c r="H64" s="6" t="s">
        <v>0</v>
      </c>
      <c r="I64" s="6" t="s">
        <v>0</v>
      </c>
      <c r="J64" s="6" t="s">
        <v>0</v>
      </c>
      <c r="K64" s="6">
        <v>558</v>
      </c>
      <c r="L64" s="6">
        <v>45778</v>
      </c>
      <c r="M64" s="6">
        <v>2444</v>
      </c>
      <c r="O64" s="6"/>
      <c r="P64" s="6"/>
      <c r="Q64" s="6"/>
    </row>
    <row r="65" spans="1:17" ht="12.75" customHeight="1" x14ac:dyDescent="0.2">
      <c r="A65" s="11" t="s">
        <v>7</v>
      </c>
      <c r="B65" s="10">
        <f>B30</f>
        <v>23563</v>
      </c>
      <c r="C65" s="7">
        <f>SUM(D65:M65)</f>
        <v>473978</v>
      </c>
      <c r="D65" s="6">
        <v>171875</v>
      </c>
      <c r="E65" s="6">
        <v>75962</v>
      </c>
      <c r="F65" s="6" t="s">
        <v>0</v>
      </c>
      <c r="G65" s="6">
        <v>207045</v>
      </c>
      <c r="H65" s="6" t="s">
        <v>0</v>
      </c>
      <c r="I65" s="6" t="s">
        <v>0</v>
      </c>
      <c r="J65" s="6" t="s">
        <v>0</v>
      </c>
      <c r="K65" s="6" t="s">
        <v>0</v>
      </c>
      <c r="L65" s="6">
        <v>18294</v>
      </c>
      <c r="M65" s="6">
        <v>802</v>
      </c>
      <c r="O65" s="6"/>
      <c r="P65" s="6"/>
      <c r="Q65" s="6"/>
    </row>
    <row r="66" spans="1:17" ht="12.75" customHeight="1" x14ac:dyDescent="0.2">
      <c r="A66" s="11" t="s">
        <v>6</v>
      </c>
      <c r="B66" s="10">
        <f>B31</f>
        <v>8611</v>
      </c>
      <c r="C66" s="7">
        <f>SUM(D66:M66)</f>
        <v>287954</v>
      </c>
      <c r="D66" s="6">
        <v>15651</v>
      </c>
      <c r="E66" s="6" t="s">
        <v>0</v>
      </c>
      <c r="F66" s="6">
        <v>2061</v>
      </c>
      <c r="G66" s="6">
        <v>16918</v>
      </c>
      <c r="H66" s="12">
        <v>10320</v>
      </c>
      <c r="I66" s="6" t="s">
        <v>0</v>
      </c>
      <c r="J66" s="6" t="s">
        <v>0</v>
      </c>
      <c r="K66" s="6">
        <v>7969</v>
      </c>
      <c r="L66" s="6">
        <v>40370</v>
      </c>
      <c r="M66" s="6">
        <v>194665</v>
      </c>
      <c r="O66" s="6"/>
      <c r="P66" s="6"/>
      <c r="Q66" s="6"/>
    </row>
    <row r="67" spans="1:17" ht="7.5" customHeight="1" x14ac:dyDescent="0.2">
      <c r="A67" s="11"/>
      <c r="B67" s="10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12.75" customHeight="1" x14ac:dyDescent="0.2">
      <c r="A68" s="11" t="s">
        <v>5</v>
      </c>
      <c r="B68" s="10">
        <f>B33</f>
        <v>22392</v>
      </c>
      <c r="C68" s="7">
        <f>SUM(D68:M68)</f>
        <v>263677</v>
      </c>
      <c r="D68" s="6">
        <v>32348</v>
      </c>
      <c r="E68" s="6">
        <v>25552</v>
      </c>
      <c r="F68" s="6">
        <v>14303</v>
      </c>
      <c r="G68" s="6">
        <v>125241</v>
      </c>
      <c r="H68" s="6">
        <v>8684</v>
      </c>
      <c r="I68" s="6" t="s">
        <v>0</v>
      </c>
      <c r="J68" s="6">
        <v>41483</v>
      </c>
      <c r="K68" s="6">
        <v>500</v>
      </c>
      <c r="L68" s="6">
        <v>9412</v>
      </c>
      <c r="M68" s="6">
        <v>6154</v>
      </c>
      <c r="N68" s="6"/>
      <c r="O68" s="6"/>
      <c r="P68" s="6"/>
      <c r="Q68" s="6"/>
    </row>
    <row r="69" spans="1:17" ht="12.75" customHeight="1" x14ac:dyDescent="0.2">
      <c r="A69" s="11" t="s">
        <v>4</v>
      </c>
      <c r="B69" s="10">
        <f>B34</f>
        <v>17875</v>
      </c>
      <c r="C69" s="7">
        <f>SUM(D69:M69)</f>
        <v>225158</v>
      </c>
      <c r="D69" s="6">
        <v>60333</v>
      </c>
      <c r="E69" s="6" t="s">
        <v>0</v>
      </c>
      <c r="F69" s="6" t="s">
        <v>0</v>
      </c>
      <c r="G69" s="6">
        <v>72170</v>
      </c>
      <c r="H69" s="6">
        <v>7279</v>
      </c>
      <c r="I69" s="6" t="s">
        <v>0</v>
      </c>
      <c r="J69" s="6" t="s">
        <v>0</v>
      </c>
      <c r="K69" s="6" t="s">
        <v>0</v>
      </c>
      <c r="L69" s="6">
        <v>35026</v>
      </c>
      <c r="M69" s="6">
        <v>50350</v>
      </c>
      <c r="N69" s="6"/>
      <c r="O69" s="6"/>
      <c r="P69" s="6"/>
      <c r="Q69" s="6"/>
    </row>
    <row r="70" spans="1:17" ht="19.5" customHeight="1" x14ac:dyDescent="0.2">
      <c r="A70" s="9" t="s">
        <v>3</v>
      </c>
      <c r="B70" s="8" t="s">
        <v>1</v>
      </c>
      <c r="C70" s="7">
        <f>SUM(D70:M70)</f>
        <v>2269</v>
      </c>
      <c r="D70" s="6" t="s">
        <v>0</v>
      </c>
      <c r="E70" s="6" t="s">
        <v>0</v>
      </c>
      <c r="F70" s="6" t="s">
        <v>0</v>
      </c>
      <c r="G70" s="6">
        <v>2269</v>
      </c>
      <c r="H70" s="6" t="s">
        <v>0</v>
      </c>
      <c r="I70" s="6" t="s">
        <v>0</v>
      </c>
      <c r="J70" s="6" t="s">
        <v>0</v>
      </c>
      <c r="K70" s="6" t="s">
        <v>0</v>
      </c>
      <c r="L70" s="6" t="s">
        <v>0</v>
      </c>
      <c r="M70" s="6" t="s">
        <v>0</v>
      </c>
      <c r="N70" s="6"/>
      <c r="O70" s="6"/>
      <c r="P70" s="6"/>
      <c r="Q70" s="6"/>
    </row>
    <row r="71" spans="1:17" ht="18.75" customHeight="1" thickBot="1" x14ac:dyDescent="0.25">
      <c r="A71" s="5" t="s">
        <v>2</v>
      </c>
      <c r="B71" s="4" t="s">
        <v>1</v>
      </c>
      <c r="C71" s="3">
        <f>SUM(D71:M71)</f>
        <v>9338</v>
      </c>
      <c r="D71" s="2" t="s">
        <v>0</v>
      </c>
      <c r="E71" s="2" t="s">
        <v>0</v>
      </c>
      <c r="F71" s="2" t="s">
        <v>0</v>
      </c>
      <c r="G71" s="2" t="s">
        <v>0</v>
      </c>
      <c r="H71" s="2" t="s">
        <v>0</v>
      </c>
      <c r="I71" s="2" t="s">
        <v>0</v>
      </c>
      <c r="J71" s="2" t="s">
        <v>0</v>
      </c>
      <c r="K71" s="2" t="s">
        <v>0</v>
      </c>
      <c r="L71" s="2">
        <v>9338</v>
      </c>
      <c r="M71" s="2" t="s">
        <v>0</v>
      </c>
    </row>
  </sheetData>
  <mergeCells count="28">
    <mergeCell ref="F40:F41"/>
    <mergeCell ref="G40:G41"/>
    <mergeCell ref="H40:H41"/>
    <mergeCell ref="I40:I41"/>
    <mergeCell ref="P4:P6"/>
    <mergeCell ref="D5:D6"/>
    <mergeCell ref="E5:E6"/>
    <mergeCell ref="F5:F6"/>
    <mergeCell ref="K5:K6"/>
    <mergeCell ref="M5:M6"/>
    <mergeCell ref="J40:J41"/>
    <mergeCell ref="M40:M41"/>
    <mergeCell ref="Q5:Q6"/>
    <mergeCell ref="A40:A41"/>
    <mergeCell ref="B40:B41"/>
    <mergeCell ref="C40:C41"/>
    <mergeCell ref="D40:D41"/>
    <mergeCell ref="E40:E41"/>
    <mergeCell ref="O5:O6"/>
    <mergeCell ref="A4:A6"/>
    <mergeCell ref="B4:B6"/>
    <mergeCell ref="C4:C6"/>
    <mergeCell ref="D4:I4"/>
    <mergeCell ref="J4:J6"/>
    <mergeCell ref="K4:O4"/>
    <mergeCell ref="G5:G6"/>
    <mergeCell ref="H5:H6"/>
    <mergeCell ref="I5:I6"/>
  </mergeCells>
  <phoneticPr fontId="3"/>
  <printOptions horizontalCentered="1"/>
  <pageMargins left="0.78740157480314965" right="0.59055118110236227" top="0.59055118110236227" bottom="0.27559055118110237" header="0.51181102362204722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2023-12-25T04:05:42Z</dcterms:created>
  <dcterms:modified xsi:type="dcterms:W3CDTF">2023-12-25T04:06:02Z</dcterms:modified>
</cp:coreProperties>
</file>