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20_本部_財務課\31.経営比較分析\R4\04_回答\"/>
    </mc:Choice>
  </mc:AlternateContent>
  <workbookProtection workbookAlgorithmName="SHA-512" workbookHashValue="yTxv+IUFYk++Wa+AGnXBlw8JjDBR5RbeSvQrCbfLCtfwL++/Zx+7s05Z7e4uBAFcvsZgrzn04t8zbRWrV/A8wQ==" workbookSaltValue="5WnAdV0fseECpyvE+4RpXA==" workbookSpinCount="100000" lockStructure="1"/>
  <bookViews>
    <workbookView xWindow="0" yWindow="0" windowWidth="18555" windowHeight="888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0" i="5" l="1"/>
  <c r="DG10" i="5"/>
  <c r="BY10" i="5"/>
  <c r="BO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<sst xmlns="http://schemas.openxmlformats.org/spreadsheetml/2006/main" count="284" uniqueCount="109">
  <si>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</si>
  <si>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</si>
  <si>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</si>
  <si>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</si>
  <si>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</si>
  <si>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</si>
  <si>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</si>
  <si>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</si>
  <si>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</si>
  <si>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</si>
  <si>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</si>
  <si>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</si>
  <si>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</si>
  <si>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</si>
  <si>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</si>
  <si>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</si>
  <si>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</si>
  <si>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</si>
  <si>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</si>
  <si>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</si>
  <si>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</si>
  <si>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</si>
  <si>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</si>
  <si>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</si>
  <si>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</si>
  <si>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</si>
  <si>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</si>
  <si>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</si>
  <si>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</si>
  <si>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</si>
  <si>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</si>
  <si>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</si>
  <si>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</si>
  <si>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</si>
  <si>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</si>
  <si>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</si>
  <si>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</si>
  <si>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</si>
  <si>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</si>
  <si>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</si>
  <si>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</si>
  <si>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</si>
  <si>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</si>
  <si>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</si>
  <si>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</si>
  <si>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</si>
  <si>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</si>
  <si>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</si>
  <si>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</si>
  <si>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</si>
  <si>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</si>
  <si>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</si>
  <si>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</si>
  <si>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</si>
  <si>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</si>
  <si>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</si>
  <si>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</si>
  <si>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</si>
  <si>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</si>
  <si>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</si>
  <si>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</si>
  <si>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</si>
  <si>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</si>
  <si>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</si>
  <si>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</si>
  <si>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</si>
  <si>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</si>
  <si>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</si>
  <si>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</si>
  <si>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</si>
  <si>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</si>
  <si>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</si>
  <si>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</si>
  <si>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</si>
  <si>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</si>
  <si>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</si>
  <si>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</si>
  <si>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</si>
  <si>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</si>
  <si>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</si>
  <si>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</si>
  <si>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</si>
  <si>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</si>
  <si>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</si>
  <si>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</si>
  <si>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</si>
  <si>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</si>
  <si>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</si>
  <si>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</si>
  <si>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</si>
  <si>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378887</t>
  </si>
  <si>
    <t>46</t>
  </si>
  <si>
    <t>02</t>
  </si>
  <si>
    <t>0</t>
  </si>
  <si>
    <t>000</t>
  </si>
  <si>
    <t>香川県　香川県広域水道企業団</t>
  </si>
  <si>
    <t>法適用</t>
  </si>
  <si>
    <t>工業用水道事業</t>
  </si>
  <si>
    <t>中規模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</si>
  <si>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</si>
  <si>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</si>
  <si>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</si>
  <si>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</si>
  <si>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</si>
  <si>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</si>
  <si>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</si>
  <si>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①有形固定資産減価償却率は類似団体平均値と大きな差はない。
　②管路経年化率、③管路更新率は類似団体平均値を上回っている。</t>
  </si>
  <si>
    <r>
      <t>　令和</t>
    </r>
    <r>
      <rPr>
        <sz val="11"/>
        <color rgb="FF002060"/>
        <rFont val="ＭＳ ゴシック"/>
        <family val="3"/>
        <charset val="128"/>
      </rPr>
      <t>３</t>
    </r>
    <r>
      <rPr>
        <sz val="11"/>
        <color theme="1"/>
        <rFont val="ＭＳ ゴシック"/>
        <family val="3"/>
        <charset val="128"/>
      </rPr>
      <t>年度は、企業団の</t>
    </r>
    <r>
      <rPr>
        <sz val="11"/>
        <color rgb="FF002060"/>
        <rFont val="ＭＳ ゴシック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か年目となる決算であり、指標を見るに、大きな課題は見受けられない。次年度以降も広域化のメリットを最大限に生かすために、業務の効率化・統一化、危機管理対策、施設の統廃合、更新・耐震化の施設整備などを着実に実施し、経営の健全化・効率化に取り組み、各種指標の推移についても留意していく。</t>
    </r>
    <phoneticPr fontId="5"/>
  </si>
  <si>
    <t>　①経常収支比率、⑤料金回収率はともに100%を超えており、単年度収支は黒字であり給水費用は給水収益で賄われている。
　③流動比率は類似団体平均値を上回りかつ100%を超えており、1年以内に支払う債務に対する支払能力は十分に有している。
　④企業債残高対給水収益比率は類似団体平均値を下回っている。
　⑥給水原価は類似団体平均値と大きな差はない。
　⑦施設利用率、⑧契約率はともに類似団体平均値を下回っている。</t>
    <rPh sb="74" eb="76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</si>
</sst>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00206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61.73</c:v>
                </c:pt>
                <c:pt idx="2">
                  <c:v>61.06</c:v>
                </c:pt>
                <c:pt idx="3">
                  <c:v>60.89</c:v>
                </c:pt>
                <c:pt idx="4">
                  <c:v>61.24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1-4709-AC31-AB103CBE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57.11</c:v>
                </c:pt>
                <c:pt idx="2">
                  <c:v>57.57</c:v>
                </c:pt>
                <c:pt idx="3">
                  <c:v>57.63</c:v>
                </c:pt>
                <c:pt idx="4">
                  <c:v>58.13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1-4709-AC31-AB103CBE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C-4021-BCE8-38B68163A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50.25</c:v>
                </c:pt>
                <c:pt idx="2">
                  <c:v>51.91</c:v>
                </c:pt>
                <c:pt idx="3">
                  <c:v>53.86</c:v>
                </c:pt>
                <c:pt idx="4">
                  <c:v>75.17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C-4021-BCE8-38B68163A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126.41</c:v>
                </c:pt>
                <c:pt idx="2">
                  <c:v>133.32</c:v>
                </c:pt>
                <c:pt idx="3">
                  <c:v>122.12</c:v>
                </c:pt>
                <c:pt idx="4">
                  <c:v>116.88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1-4730-8558-8F092590B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116.96</c:v>
                </c:pt>
                <c:pt idx="2">
                  <c:v>117.47</c:v>
                </c:pt>
                <c:pt idx="3">
                  <c:v>115.38</c:v>
                </c:pt>
                <c:pt idx="4">
                  <c:v>113.53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1-4730-8558-8F092590B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68.650000000000006</c:v>
                </c:pt>
                <c:pt idx="2">
                  <c:v>68.650000000000006</c:v>
                </c:pt>
                <c:pt idx="3">
                  <c:v>68.650000000000006</c:v>
                </c:pt>
                <c:pt idx="4">
                  <c:v>77.62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C-4F0B-9CBF-090A4593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51.87</c:v>
                </c:pt>
                <c:pt idx="2">
                  <c:v>52.33</c:v>
                </c:pt>
                <c:pt idx="3">
                  <c:v>52.35</c:v>
                </c:pt>
                <c:pt idx="4">
                  <c:v>53.69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C-4F0B-9CBF-090A4593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0.55000000000000004</c:v>
                </c:pt>
                <c:pt idx="4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B-4366-80A4-AC6D661F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0.28000000000000003</c:v>
                </c:pt>
                <c:pt idx="2">
                  <c:v>0.77</c:v>
                </c:pt>
                <c:pt idx="3">
                  <c:v>0.24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B-4366-80A4-AC6D661F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454.14</c:v>
                </c:pt>
                <c:pt idx="2">
                  <c:v>299.24</c:v>
                </c:pt>
                <c:pt idx="3">
                  <c:v>568.94000000000005</c:v>
                </c:pt>
                <c:pt idx="4">
                  <c:v>724.43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5-4E11-BEC3-CEACC030A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655.75</c:v>
                </c:pt>
                <c:pt idx="2">
                  <c:v>578.19000000000005</c:v>
                </c:pt>
                <c:pt idx="3">
                  <c:v>638.35</c:v>
                </c:pt>
                <c:pt idx="4">
                  <c:v>521.36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5-4E11-BEC3-CEACC030A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117.86</c:v>
                </c:pt>
                <c:pt idx="2">
                  <c:v>149.63</c:v>
                </c:pt>
                <c:pt idx="3">
                  <c:v>164.86</c:v>
                </c:pt>
                <c:pt idx="4">
                  <c:v>166.97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A-4290-8A38-7C4110EFC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193.85</c:v>
                </c:pt>
                <c:pt idx="2">
                  <c:v>204.31</c:v>
                </c:pt>
                <c:pt idx="3">
                  <c:v>214.2</c:v>
                </c:pt>
                <c:pt idx="4">
                  <c:v>242.32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A-4290-8A38-7C4110EFC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127.6</c:v>
                </c:pt>
                <c:pt idx="2">
                  <c:v>135.08000000000001</c:v>
                </c:pt>
                <c:pt idx="3">
                  <c:v>123.06</c:v>
                </c:pt>
                <c:pt idx="4">
                  <c:v>117.67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1BA-92C1-3F6598FB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105.06</c:v>
                </c:pt>
                <c:pt idx="2">
                  <c:v>106.98</c:v>
                </c:pt>
                <c:pt idx="3">
                  <c:v>103.06</c:v>
                </c:pt>
                <c:pt idx="4">
                  <c:v>100.74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7-41BA-92C1-3F6598FB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26.89</c:v>
                </c:pt>
                <c:pt idx="2">
                  <c:v>25.31</c:v>
                </c:pt>
                <c:pt idx="3">
                  <c:v>27.76</c:v>
                </c:pt>
                <c:pt idx="4">
                  <c:v>29.11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4-42DF-A51B-F7D0EF2FC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26.84</c:v>
                </c:pt>
                <c:pt idx="2">
                  <c:v>26.08</c:v>
                </c:pt>
                <c:pt idx="3">
                  <c:v>26.92</c:v>
                </c:pt>
                <c:pt idx="4">
                  <c:v>27.33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4-42DF-A51B-F7D0EF2FC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32.69</c:v>
                </c:pt>
                <c:pt idx="2">
                  <c:v>31.95</c:v>
                </c:pt>
                <c:pt idx="3">
                  <c:v>29.91</c:v>
                </c:pt>
                <c:pt idx="4">
                  <c:v>32.64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7-41B1-8AC0-652072FA9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40.89</c:v>
                </c:pt>
                <c:pt idx="2">
                  <c:v>41.59</c:v>
                </c:pt>
                <c:pt idx="3">
                  <c:v>40.29</c:v>
                </c:pt>
                <c:pt idx="4">
                  <c:v>40.409999999999997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7-41B1-8AC0-652072FA9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38.96</c:v>
                </c:pt>
                <c:pt idx="2">
                  <c:v>38.96</c:v>
                </c:pt>
                <c:pt idx="3">
                  <c:v>38.770000000000003</c:v>
                </c:pt>
                <c:pt idx="4">
                  <c:v>37.770000000000003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5-42B7-8FDF-ECD00D72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61.76</c:v>
                </c:pt>
                <c:pt idx="2">
                  <c:v>62.75</c:v>
                </c:pt>
                <c:pt idx="3">
                  <c:v>61.99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5-42B7-8FDF-ECD00D72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/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>
      <c r="A5" s="2"/>
      <c r="B5" s="139" t="str">
        <f>データ!H7</f>
        <v>香川県　香川県広域水道企業団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150000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中規模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48953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74.2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40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56656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自治体職員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51" t="s">
        <v>108</v>
      </c>
      <c r="SN16" s="152"/>
      <c r="SO16" s="152"/>
      <c r="SP16" s="152"/>
      <c r="SQ16" s="152"/>
      <c r="SR16" s="152"/>
      <c r="SS16" s="152"/>
      <c r="ST16" s="152"/>
      <c r="SU16" s="152"/>
      <c r="SV16" s="152"/>
      <c r="SW16" s="152"/>
      <c r="SX16" s="152"/>
      <c r="SY16" s="152"/>
      <c r="SZ16" s="152"/>
      <c r="TA16" s="153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151"/>
      <c r="SN17" s="152"/>
      <c r="SO17" s="152"/>
      <c r="SP17" s="152"/>
      <c r="SQ17" s="152"/>
      <c r="SR17" s="152"/>
      <c r="SS17" s="152"/>
      <c r="ST17" s="152"/>
      <c r="SU17" s="152"/>
      <c r="SV17" s="152"/>
      <c r="SW17" s="152"/>
      <c r="SX17" s="152"/>
      <c r="SY17" s="152"/>
      <c r="SZ17" s="152"/>
      <c r="TA17" s="153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151"/>
      <c r="SN18" s="152"/>
      <c r="SO18" s="152"/>
      <c r="SP18" s="152"/>
      <c r="SQ18" s="152"/>
      <c r="SR18" s="152"/>
      <c r="SS18" s="152"/>
      <c r="ST18" s="152"/>
      <c r="SU18" s="152"/>
      <c r="SV18" s="152"/>
      <c r="SW18" s="152"/>
      <c r="SX18" s="152"/>
      <c r="SY18" s="152"/>
      <c r="SZ18" s="152"/>
      <c r="TA18" s="153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151"/>
      <c r="SN19" s="152"/>
      <c r="SO19" s="152"/>
      <c r="SP19" s="152"/>
      <c r="SQ19" s="152"/>
      <c r="SR19" s="152"/>
      <c r="SS19" s="152"/>
      <c r="ST19" s="152"/>
      <c r="SU19" s="152"/>
      <c r="SV19" s="152"/>
      <c r="SW19" s="152"/>
      <c r="SX19" s="152"/>
      <c r="SY19" s="152"/>
      <c r="SZ19" s="152"/>
      <c r="TA19" s="153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151"/>
      <c r="SN20" s="152"/>
      <c r="SO20" s="152"/>
      <c r="SP20" s="152"/>
      <c r="SQ20" s="152"/>
      <c r="SR20" s="152"/>
      <c r="SS20" s="152"/>
      <c r="ST20" s="152"/>
      <c r="SU20" s="152"/>
      <c r="SV20" s="152"/>
      <c r="SW20" s="152"/>
      <c r="SX20" s="152"/>
      <c r="SY20" s="152"/>
      <c r="SZ20" s="152"/>
      <c r="TA20" s="153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151"/>
      <c r="SN21" s="152"/>
      <c r="SO21" s="152"/>
      <c r="SP21" s="152"/>
      <c r="SQ21" s="152"/>
      <c r="SR21" s="152"/>
      <c r="SS21" s="152"/>
      <c r="ST21" s="152"/>
      <c r="SU21" s="152"/>
      <c r="SV21" s="152"/>
      <c r="SW21" s="152"/>
      <c r="SX21" s="152"/>
      <c r="SY21" s="152"/>
      <c r="SZ21" s="152"/>
      <c r="TA21" s="153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151"/>
      <c r="SN22" s="152"/>
      <c r="SO22" s="152"/>
      <c r="SP22" s="152"/>
      <c r="SQ22" s="152"/>
      <c r="SR22" s="152"/>
      <c r="SS22" s="152"/>
      <c r="ST22" s="152"/>
      <c r="SU22" s="152"/>
      <c r="SV22" s="152"/>
      <c r="SW22" s="152"/>
      <c r="SX22" s="152"/>
      <c r="SY22" s="152"/>
      <c r="SZ22" s="152"/>
      <c r="TA22" s="153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151"/>
      <c r="SN23" s="152"/>
      <c r="SO23" s="152"/>
      <c r="SP23" s="152"/>
      <c r="SQ23" s="152"/>
      <c r="SR23" s="152"/>
      <c r="SS23" s="152"/>
      <c r="ST23" s="152"/>
      <c r="SU23" s="152"/>
      <c r="SV23" s="152"/>
      <c r="SW23" s="152"/>
      <c r="SX23" s="152"/>
      <c r="SY23" s="152"/>
      <c r="SZ23" s="152"/>
      <c r="TA23" s="153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151"/>
      <c r="SN24" s="152"/>
      <c r="SO24" s="152"/>
      <c r="SP24" s="152"/>
      <c r="SQ24" s="152"/>
      <c r="SR24" s="152"/>
      <c r="SS24" s="152"/>
      <c r="ST24" s="152"/>
      <c r="SU24" s="152"/>
      <c r="SV24" s="152"/>
      <c r="SW24" s="152"/>
      <c r="SX24" s="152"/>
      <c r="SY24" s="152"/>
      <c r="SZ24" s="152"/>
      <c r="TA24" s="153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151"/>
      <c r="SN25" s="152"/>
      <c r="SO25" s="152"/>
      <c r="SP25" s="152"/>
      <c r="SQ25" s="152"/>
      <c r="SR25" s="152"/>
      <c r="SS25" s="152"/>
      <c r="ST25" s="152"/>
      <c r="SU25" s="152"/>
      <c r="SV25" s="152"/>
      <c r="SW25" s="152"/>
      <c r="SX25" s="152"/>
      <c r="SY25" s="152"/>
      <c r="SZ25" s="152"/>
      <c r="TA25" s="153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151"/>
      <c r="SN26" s="152"/>
      <c r="SO26" s="152"/>
      <c r="SP26" s="152"/>
      <c r="SQ26" s="152"/>
      <c r="SR26" s="152"/>
      <c r="SS26" s="152"/>
      <c r="ST26" s="152"/>
      <c r="SU26" s="152"/>
      <c r="SV26" s="152"/>
      <c r="SW26" s="152"/>
      <c r="SX26" s="152"/>
      <c r="SY26" s="152"/>
      <c r="SZ26" s="152"/>
      <c r="TA26" s="153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151"/>
      <c r="SN27" s="152"/>
      <c r="SO27" s="152"/>
      <c r="SP27" s="152"/>
      <c r="SQ27" s="152"/>
      <c r="SR27" s="152"/>
      <c r="SS27" s="152"/>
      <c r="ST27" s="152"/>
      <c r="SU27" s="152"/>
      <c r="SV27" s="152"/>
      <c r="SW27" s="152"/>
      <c r="SX27" s="152"/>
      <c r="SY27" s="152"/>
      <c r="SZ27" s="152"/>
      <c r="TA27" s="153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151"/>
      <c r="SN28" s="152"/>
      <c r="SO28" s="152"/>
      <c r="SP28" s="152"/>
      <c r="SQ28" s="152"/>
      <c r="SR28" s="152"/>
      <c r="SS28" s="152"/>
      <c r="ST28" s="152"/>
      <c r="SU28" s="152"/>
      <c r="SV28" s="152"/>
      <c r="SW28" s="152"/>
      <c r="SX28" s="152"/>
      <c r="SY28" s="152"/>
      <c r="SZ28" s="152"/>
      <c r="TA28" s="153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151"/>
      <c r="SN29" s="152"/>
      <c r="SO29" s="152"/>
      <c r="SP29" s="152"/>
      <c r="SQ29" s="152"/>
      <c r="SR29" s="152"/>
      <c r="SS29" s="152"/>
      <c r="ST29" s="152"/>
      <c r="SU29" s="152"/>
      <c r="SV29" s="152"/>
      <c r="SW29" s="152"/>
      <c r="SX29" s="152"/>
      <c r="SY29" s="152"/>
      <c r="SZ29" s="152"/>
      <c r="TA29" s="153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51"/>
      <c r="SN30" s="152"/>
      <c r="SO30" s="152"/>
      <c r="SP30" s="152"/>
      <c r="SQ30" s="152"/>
      <c r="SR30" s="152"/>
      <c r="SS30" s="152"/>
      <c r="ST30" s="152"/>
      <c r="SU30" s="152"/>
      <c r="SV30" s="152"/>
      <c r="SW30" s="152"/>
      <c r="SX30" s="152"/>
      <c r="SY30" s="152"/>
      <c r="SZ30" s="152"/>
      <c r="TA30" s="153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51"/>
      <c r="SN31" s="152"/>
      <c r="SO31" s="152"/>
      <c r="SP31" s="152"/>
      <c r="SQ31" s="152"/>
      <c r="SR31" s="152"/>
      <c r="SS31" s="152"/>
      <c r="ST31" s="152"/>
      <c r="SU31" s="152"/>
      <c r="SV31" s="152"/>
      <c r="SW31" s="152"/>
      <c r="SX31" s="152"/>
      <c r="SY31" s="152"/>
      <c r="SZ31" s="152"/>
      <c r="TA31" s="153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 t="str">
        <f>データ!T6</f>
        <v>-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126.41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133.32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122.12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116.88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 t="str">
        <f>データ!AE6</f>
        <v>-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 t="str">
        <f>データ!AP6</f>
        <v>-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454.14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299.24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568.94000000000005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724.43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 t="str">
        <f>データ!BA6</f>
        <v>-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117.86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149.63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164.86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166.97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51"/>
      <c r="SN32" s="152"/>
      <c r="SO32" s="152"/>
      <c r="SP32" s="152"/>
      <c r="SQ32" s="152"/>
      <c r="SR32" s="152"/>
      <c r="SS32" s="152"/>
      <c r="ST32" s="152"/>
      <c r="SU32" s="152"/>
      <c r="SV32" s="152"/>
      <c r="SW32" s="152"/>
      <c r="SX32" s="152"/>
      <c r="SY32" s="152"/>
      <c r="SZ32" s="152"/>
      <c r="TA32" s="153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 t="str">
        <f>データ!Y6</f>
        <v>-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116.96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117.47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115.38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113.53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 t="str">
        <f>データ!AJ6</f>
        <v>-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50.25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51.91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53.86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75.17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 t="str">
        <f>データ!AU6</f>
        <v>-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655.75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578.19000000000005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638.35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521.36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 t="str">
        <f>データ!BF6</f>
        <v>-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193.85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204.31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214.2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242.32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51"/>
      <c r="SN33" s="152"/>
      <c r="SO33" s="152"/>
      <c r="SP33" s="152"/>
      <c r="SQ33" s="152"/>
      <c r="SR33" s="152"/>
      <c r="SS33" s="152"/>
      <c r="ST33" s="152"/>
      <c r="SU33" s="152"/>
      <c r="SV33" s="152"/>
      <c r="SW33" s="152"/>
      <c r="SX33" s="152"/>
      <c r="SY33" s="152"/>
      <c r="SZ33" s="152"/>
      <c r="TA33" s="153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151"/>
      <c r="SN34" s="152"/>
      <c r="SO34" s="152"/>
      <c r="SP34" s="152"/>
      <c r="SQ34" s="152"/>
      <c r="SR34" s="152"/>
      <c r="SS34" s="152"/>
      <c r="ST34" s="152"/>
      <c r="SU34" s="152"/>
      <c r="SV34" s="152"/>
      <c r="SW34" s="152"/>
      <c r="SX34" s="152"/>
      <c r="SY34" s="152"/>
      <c r="SZ34" s="152"/>
      <c r="TA34" s="153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51"/>
      <c r="SN35" s="152"/>
      <c r="SO35" s="152"/>
      <c r="SP35" s="152"/>
      <c r="SQ35" s="152"/>
      <c r="SR35" s="152"/>
      <c r="SS35" s="152"/>
      <c r="ST35" s="152"/>
      <c r="SU35" s="152"/>
      <c r="SV35" s="152"/>
      <c r="SW35" s="152"/>
      <c r="SX35" s="152"/>
      <c r="SY35" s="152"/>
      <c r="SZ35" s="152"/>
      <c r="TA35" s="153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51"/>
      <c r="SN36" s="152"/>
      <c r="SO36" s="152"/>
      <c r="SP36" s="152"/>
      <c r="SQ36" s="152"/>
      <c r="SR36" s="152"/>
      <c r="SS36" s="152"/>
      <c r="ST36" s="152"/>
      <c r="SU36" s="152"/>
      <c r="SV36" s="152"/>
      <c r="SW36" s="152"/>
      <c r="SX36" s="152"/>
      <c r="SY36" s="152"/>
      <c r="SZ36" s="152"/>
      <c r="TA36" s="153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51"/>
      <c r="SN37" s="152"/>
      <c r="SO37" s="152"/>
      <c r="SP37" s="152"/>
      <c r="SQ37" s="152"/>
      <c r="SR37" s="152"/>
      <c r="SS37" s="152"/>
      <c r="ST37" s="152"/>
      <c r="SU37" s="152"/>
      <c r="SV37" s="152"/>
      <c r="SW37" s="152"/>
      <c r="SX37" s="152"/>
      <c r="SY37" s="152"/>
      <c r="SZ37" s="152"/>
      <c r="TA37" s="153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51"/>
      <c r="SN38" s="152"/>
      <c r="SO38" s="152"/>
      <c r="SP38" s="152"/>
      <c r="SQ38" s="152"/>
      <c r="SR38" s="152"/>
      <c r="SS38" s="152"/>
      <c r="ST38" s="152"/>
      <c r="SU38" s="152"/>
      <c r="SV38" s="152"/>
      <c r="SW38" s="152"/>
      <c r="SX38" s="152"/>
      <c r="SY38" s="152"/>
      <c r="SZ38" s="152"/>
      <c r="TA38" s="153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51"/>
      <c r="SN39" s="152"/>
      <c r="SO39" s="152"/>
      <c r="SP39" s="152"/>
      <c r="SQ39" s="152"/>
      <c r="SR39" s="152"/>
      <c r="SS39" s="152"/>
      <c r="ST39" s="152"/>
      <c r="SU39" s="152"/>
      <c r="SV39" s="152"/>
      <c r="SW39" s="152"/>
      <c r="SX39" s="152"/>
      <c r="SY39" s="152"/>
      <c r="SZ39" s="152"/>
      <c r="TA39" s="153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151"/>
      <c r="SN40" s="152"/>
      <c r="SO40" s="152"/>
      <c r="SP40" s="152"/>
      <c r="SQ40" s="152"/>
      <c r="SR40" s="152"/>
      <c r="SS40" s="152"/>
      <c r="ST40" s="152"/>
      <c r="SU40" s="152"/>
      <c r="SV40" s="152"/>
      <c r="SW40" s="152"/>
      <c r="SX40" s="152"/>
      <c r="SY40" s="152"/>
      <c r="SZ40" s="152"/>
      <c r="TA40" s="153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151"/>
      <c r="SN41" s="152"/>
      <c r="SO41" s="152"/>
      <c r="SP41" s="152"/>
      <c r="SQ41" s="152"/>
      <c r="SR41" s="152"/>
      <c r="SS41" s="152"/>
      <c r="ST41" s="152"/>
      <c r="SU41" s="152"/>
      <c r="SV41" s="152"/>
      <c r="SW41" s="152"/>
      <c r="SX41" s="152"/>
      <c r="SY41" s="152"/>
      <c r="SZ41" s="152"/>
      <c r="TA41" s="153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151"/>
      <c r="SN42" s="152"/>
      <c r="SO42" s="152"/>
      <c r="SP42" s="152"/>
      <c r="SQ42" s="152"/>
      <c r="SR42" s="152"/>
      <c r="SS42" s="152"/>
      <c r="ST42" s="152"/>
      <c r="SU42" s="152"/>
      <c r="SV42" s="152"/>
      <c r="SW42" s="152"/>
      <c r="SX42" s="152"/>
      <c r="SY42" s="152"/>
      <c r="SZ42" s="152"/>
      <c r="TA42" s="153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151"/>
      <c r="SN43" s="152"/>
      <c r="SO43" s="152"/>
      <c r="SP43" s="152"/>
      <c r="SQ43" s="152"/>
      <c r="SR43" s="152"/>
      <c r="SS43" s="152"/>
      <c r="ST43" s="152"/>
      <c r="SU43" s="152"/>
      <c r="SV43" s="152"/>
      <c r="SW43" s="152"/>
      <c r="SX43" s="152"/>
      <c r="SY43" s="152"/>
      <c r="SZ43" s="152"/>
      <c r="TA43" s="153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151"/>
      <c r="SN44" s="152"/>
      <c r="SO44" s="152"/>
      <c r="SP44" s="152"/>
      <c r="SQ44" s="152"/>
      <c r="SR44" s="152"/>
      <c r="SS44" s="152"/>
      <c r="ST44" s="152"/>
      <c r="SU44" s="152"/>
      <c r="SV44" s="152"/>
      <c r="SW44" s="152"/>
      <c r="SX44" s="152"/>
      <c r="SY44" s="152"/>
      <c r="SZ44" s="152"/>
      <c r="TA44" s="153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154"/>
      <c r="SN45" s="155"/>
      <c r="SO45" s="155"/>
      <c r="SP45" s="155"/>
      <c r="SQ45" s="155"/>
      <c r="SR45" s="155"/>
      <c r="SS45" s="155"/>
      <c r="ST45" s="155"/>
      <c r="SU45" s="155"/>
      <c r="SV45" s="155"/>
      <c r="SW45" s="155"/>
      <c r="SX45" s="155"/>
      <c r="SY45" s="155"/>
      <c r="SZ45" s="155"/>
      <c r="TA45" s="156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106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 t="str">
        <f>データ!BL6</f>
        <v>-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127.6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135.08000000000001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123.06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117.67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 t="str">
        <f>データ!BW6</f>
        <v>-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26.89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25.31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27.76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29.11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 t="str">
        <f>データ!CH6</f>
        <v>-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32.69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31.95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29.91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32.64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 t="str">
        <f>データ!CS6</f>
        <v>-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38.96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38.96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38.770000000000003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37.770000000000003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 t="str">
        <f>データ!BQ6</f>
        <v>-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105.06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106.98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103.06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100.74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 t="str">
        <f>データ!CB6</f>
        <v>-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26.84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26.08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26.92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27.33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 t="str">
        <f>データ!CM6</f>
        <v>-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40.89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41.59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40.29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40.409999999999997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 t="str">
        <f>データ!CX6</f>
        <v>-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61.76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62.75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61.99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62.26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107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H29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H30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R01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R02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R03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H29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H30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R01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R02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R03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H29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H30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R01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R02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R03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 t="str">
        <f>データ!DD6</f>
        <v>-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61.73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61.06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60.89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61.24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 t="str">
        <f>データ!DO6</f>
        <v>-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68.650000000000006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68.650000000000006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68.650000000000006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77.62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 t="str">
        <f>データ!DZ6</f>
        <v>-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0.55000000000000004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0.57999999999999996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 t="str">
        <f>データ!DI6</f>
        <v>-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57.11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57.57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57.63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58.13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 t="str">
        <f>データ!DT6</f>
        <v>-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51.87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52.33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52.35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53.69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 t="str">
        <f>データ!EE6</f>
        <v>-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0.28000000000000003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0.77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0.24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0.22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>
      <c r="C86" s="25"/>
      <c r="BM86" s="25"/>
      <c r="DV86" s="25"/>
      <c r="GF86" s="25"/>
      <c r="IO86" s="25"/>
      <c r="LK86" s="25"/>
      <c r="NT86" s="25"/>
      <c r="QD86" s="25"/>
    </row>
    <row r="87" spans="1:52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37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38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>
      <c r="A90" s="26"/>
      <c r="B90" s="26"/>
      <c r="C90" s="50" t="str">
        <f>データ!AD6</f>
        <v>【117.41】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【23.68】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【462.72】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【233.92】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【112.31】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【19.07】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【54.01】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0" t="str">
        <f>データ!DC6</f>
        <v>【76.67】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0" t="str">
        <f>データ!DN6</f>
        <v>【60.20】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0" t="str">
        <f>データ!DY6</f>
        <v>【48.27】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0" t="str">
        <f>データ!EJ6</f>
        <v>【0.22】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ZmIcJuQcrrUPSoZG+Kzvsw/9p/as+GNzlFRY/YMEYdZPvBF8DZTehfICH1xfPn+N1fd47msEpj4tHD0fsayhEQ==" saltValue="3sp3f1WqT1B+VYT3sHCq2w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J17:DU29"/>
    <mergeCell ref="ED17:IO29"/>
    <mergeCell ref="IX17:NI29"/>
    <mergeCell ref="NR17:SC29"/>
    <mergeCell ref="L31:W31"/>
    <mergeCell ref="X31:AQ31"/>
    <mergeCell ref="SM16:TA45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SM48:TA65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SM68:TA85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39</v>
      </c>
    </row>
    <row r="2" spans="1:140">
      <c r="A2" s="28" t="s">
        <v>40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>
      <c r="A3" s="28" t="s">
        <v>41</v>
      </c>
      <c r="B3" s="29" t="s">
        <v>42</v>
      </c>
      <c r="C3" s="29" t="s">
        <v>43</v>
      </c>
      <c r="D3" s="29" t="s">
        <v>44</v>
      </c>
      <c r="E3" s="29" t="s">
        <v>45</v>
      </c>
      <c r="F3" s="29" t="s">
        <v>46</v>
      </c>
      <c r="G3" s="29" t="s">
        <v>47</v>
      </c>
      <c r="H3" s="146" t="s">
        <v>48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50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>
      <c r="A4" s="28" t="s">
        <v>51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52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53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54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55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56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57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58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59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60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61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62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>
      <c r="A5" s="28" t="s">
        <v>63</v>
      </c>
      <c r="B5" s="31"/>
      <c r="C5" s="31"/>
      <c r="D5" s="31"/>
      <c r="E5" s="31"/>
      <c r="F5" s="31"/>
      <c r="G5" s="31"/>
      <c r="H5" s="32" t="s">
        <v>64</v>
      </c>
      <c r="I5" s="32" t="s">
        <v>65</v>
      </c>
      <c r="J5" s="32" t="s">
        <v>66</v>
      </c>
      <c r="K5" s="32" t="s">
        <v>67</v>
      </c>
      <c r="L5" s="32" t="s">
        <v>68</v>
      </c>
      <c r="M5" s="32" t="s">
        <v>69</v>
      </c>
      <c r="N5" s="32" t="s">
        <v>70</v>
      </c>
      <c r="O5" s="32" t="s">
        <v>71</v>
      </c>
      <c r="P5" s="32" t="s">
        <v>72</v>
      </c>
      <c r="Q5" s="32" t="s">
        <v>73</v>
      </c>
      <c r="R5" s="32" t="s">
        <v>74</v>
      </c>
      <c r="S5" s="32" t="s">
        <v>75</v>
      </c>
      <c r="T5" s="32" t="s">
        <v>76</v>
      </c>
      <c r="U5" s="32" t="s">
        <v>77</v>
      </c>
      <c r="V5" s="32" t="s">
        <v>78</v>
      </c>
      <c r="W5" s="32" t="s">
        <v>79</v>
      </c>
      <c r="X5" s="32" t="s">
        <v>80</v>
      </c>
      <c r="Y5" s="32" t="s">
        <v>81</v>
      </c>
      <c r="Z5" s="32" t="s">
        <v>82</v>
      </c>
      <c r="AA5" s="32" t="s">
        <v>83</v>
      </c>
      <c r="AB5" s="32" t="s">
        <v>84</v>
      </c>
      <c r="AC5" s="32" t="s">
        <v>85</v>
      </c>
      <c r="AD5" s="32" t="s">
        <v>86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87</v>
      </c>
      <c r="AP5" s="32" t="s">
        <v>76</v>
      </c>
      <c r="AQ5" s="32" t="s">
        <v>77</v>
      </c>
      <c r="AR5" s="32" t="s">
        <v>78</v>
      </c>
      <c r="AS5" s="32" t="s">
        <v>79</v>
      </c>
      <c r="AT5" s="32" t="s">
        <v>80</v>
      </c>
      <c r="AU5" s="32" t="s">
        <v>81</v>
      </c>
      <c r="AV5" s="32" t="s">
        <v>82</v>
      </c>
      <c r="AW5" s="32" t="s">
        <v>83</v>
      </c>
      <c r="AX5" s="32" t="s">
        <v>84</v>
      </c>
      <c r="AY5" s="32" t="s">
        <v>85</v>
      </c>
      <c r="AZ5" s="32" t="s">
        <v>87</v>
      </c>
      <c r="BA5" s="32" t="s">
        <v>76</v>
      </c>
      <c r="BB5" s="32" t="s">
        <v>77</v>
      </c>
      <c r="BC5" s="32" t="s">
        <v>78</v>
      </c>
      <c r="BD5" s="32" t="s">
        <v>79</v>
      </c>
      <c r="BE5" s="32" t="s">
        <v>80</v>
      </c>
      <c r="BF5" s="32" t="s">
        <v>81</v>
      </c>
      <c r="BG5" s="32" t="s">
        <v>82</v>
      </c>
      <c r="BH5" s="32" t="s">
        <v>83</v>
      </c>
      <c r="BI5" s="32" t="s">
        <v>84</v>
      </c>
      <c r="BJ5" s="32" t="s">
        <v>85</v>
      </c>
      <c r="BK5" s="32" t="s">
        <v>87</v>
      </c>
      <c r="BL5" s="32" t="s">
        <v>76</v>
      </c>
      <c r="BM5" s="32" t="s">
        <v>77</v>
      </c>
      <c r="BN5" s="32" t="s">
        <v>78</v>
      </c>
      <c r="BO5" s="32" t="s">
        <v>79</v>
      </c>
      <c r="BP5" s="32" t="s">
        <v>80</v>
      </c>
      <c r="BQ5" s="32" t="s">
        <v>81</v>
      </c>
      <c r="BR5" s="32" t="s">
        <v>82</v>
      </c>
      <c r="BS5" s="32" t="s">
        <v>83</v>
      </c>
      <c r="BT5" s="32" t="s">
        <v>84</v>
      </c>
      <c r="BU5" s="32" t="s">
        <v>85</v>
      </c>
      <c r="BV5" s="32" t="s">
        <v>87</v>
      </c>
      <c r="BW5" s="32" t="s">
        <v>76</v>
      </c>
      <c r="BX5" s="32" t="s">
        <v>77</v>
      </c>
      <c r="BY5" s="32" t="s">
        <v>78</v>
      </c>
      <c r="BZ5" s="32" t="s">
        <v>79</v>
      </c>
      <c r="CA5" s="32" t="s">
        <v>80</v>
      </c>
      <c r="CB5" s="32" t="s">
        <v>81</v>
      </c>
      <c r="CC5" s="32" t="s">
        <v>82</v>
      </c>
      <c r="CD5" s="32" t="s">
        <v>83</v>
      </c>
      <c r="CE5" s="32" t="s">
        <v>84</v>
      </c>
      <c r="CF5" s="32" t="s">
        <v>85</v>
      </c>
      <c r="CG5" s="32" t="s">
        <v>87</v>
      </c>
      <c r="CH5" s="32" t="s">
        <v>76</v>
      </c>
      <c r="CI5" s="32" t="s">
        <v>77</v>
      </c>
      <c r="CJ5" s="32" t="s">
        <v>78</v>
      </c>
      <c r="CK5" s="32" t="s">
        <v>79</v>
      </c>
      <c r="CL5" s="32" t="s">
        <v>80</v>
      </c>
      <c r="CM5" s="32" t="s">
        <v>81</v>
      </c>
      <c r="CN5" s="32" t="s">
        <v>82</v>
      </c>
      <c r="CO5" s="32" t="s">
        <v>83</v>
      </c>
      <c r="CP5" s="32" t="s">
        <v>84</v>
      </c>
      <c r="CQ5" s="32" t="s">
        <v>85</v>
      </c>
      <c r="CR5" s="32" t="s">
        <v>87</v>
      </c>
      <c r="CS5" s="32" t="s">
        <v>76</v>
      </c>
      <c r="CT5" s="32" t="s">
        <v>77</v>
      </c>
      <c r="CU5" s="32" t="s">
        <v>78</v>
      </c>
      <c r="CV5" s="32" t="s">
        <v>79</v>
      </c>
      <c r="CW5" s="32" t="s">
        <v>80</v>
      </c>
      <c r="CX5" s="32" t="s">
        <v>81</v>
      </c>
      <c r="CY5" s="32" t="s">
        <v>82</v>
      </c>
      <c r="CZ5" s="32" t="s">
        <v>83</v>
      </c>
      <c r="DA5" s="32" t="s">
        <v>84</v>
      </c>
      <c r="DB5" s="32" t="s">
        <v>85</v>
      </c>
      <c r="DC5" s="32" t="s">
        <v>87</v>
      </c>
      <c r="DD5" s="32" t="s">
        <v>76</v>
      </c>
      <c r="DE5" s="32" t="s">
        <v>77</v>
      </c>
      <c r="DF5" s="32" t="s">
        <v>78</v>
      </c>
      <c r="DG5" s="32" t="s">
        <v>79</v>
      </c>
      <c r="DH5" s="32" t="s">
        <v>80</v>
      </c>
      <c r="DI5" s="32" t="s">
        <v>81</v>
      </c>
      <c r="DJ5" s="32" t="s">
        <v>82</v>
      </c>
      <c r="DK5" s="32" t="s">
        <v>83</v>
      </c>
      <c r="DL5" s="32" t="s">
        <v>84</v>
      </c>
      <c r="DM5" s="32" t="s">
        <v>85</v>
      </c>
      <c r="DN5" s="32" t="s">
        <v>87</v>
      </c>
      <c r="DO5" s="32" t="s">
        <v>76</v>
      </c>
      <c r="DP5" s="32" t="s">
        <v>77</v>
      </c>
      <c r="DQ5" s="32" t="s">
        <v>78</v>
      </c>
      <c r="DR5" s="32" t="s">
        <v>79</v>
      </c>
      <c r="DS5" s="32" t="s">
        <v>80</v>
      </c>
      <c r="DT5" s="32" t="s">
        <v>81</v>
      </c>
      <c r="DU5" s="32" t="s">
        <v>82</v>
      </c>
      <c r="DV5" s="32" t="s">
        <v>83</v>
      </c>
      <c r="DW5" s="32" t="s">
        <v>84</v>
      </c>
      <c r="DX5" s="32" t="s">
        <v>85</v>
      </c>
      <c r="DY5" s="32" t="s">
        <v>87</v>
      </c>
      <c r="DZ5" s="32" t="s">
        <v>76</v>
      </c>
      <c r="EA5" s="32" t="s">
        <v>77</v>
      </c>
      <c r="EB5" s="32" t="s">
        <v>78</v>
      </c>
      <c r="EC5" s="32" t="s">
        <v>79</v>
      </c>
      <c r="ED5" s="32" t="s">
        <v>80</v>
      </c>
      <c r="EE5" s="32" t="s">
        <v>81</v>
      </c>
      <c r="EF5" s="32" t="s">
        <v>82</v>
      </c>
      <c r="EG5" s="32" t="s">
        <v>83</v>
      </c>
      <c r="EH5" s="32" t="s">
        <v>84</v>
      </c>
      <c r="EI5" s="32" t="s">
        <v>85</v>
      </c>
      <c r="EJ5" s="32" t="s">
        <v>87</v>
      </c>
    </row>
    <row r="6" spans="1:140" s="36" customFormat="1">
      <c r="A6" s="28" t="s">
        <v>88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 t="str">
        <f t="shared" ref="T6:CE6" si="3">T7</f>
        <v>-</v>
      </c>
      <c r="U6" s="35">
        <f>U7</f>
        <v>126.41</v>
      </c>
      <c r="V6" s="35">
        <f>V7</f>
        <v>133.32</v>
      </c>
      <c r="W6" s="35">
        <f>W7</f>
        <v>122.12</v>
      </c>
      <c r="X6" s="35">
        <f t="shared" si="3"/>
        <v>116.88</v>
      </c>
      <c r="Y6" s="35" t="str">
        <f t="shared" si="3"/>
        <v>-</v>
      </c>
      <c r="Z6" s="35">
        <f t="shared" si="3"/>
        <v>116.96</v>
      </c>
      <c r="AA6" s="35">
        <f t="shared" si="3"/>
        <v>117.47</v>
      </c>
      <c r="AB6" s="35">
        <f t="shared" si="3"/>
        <v>115.38</v>
      </c>
      <c r="AC6" s="35">
        <f t="shared" si="3"/>
        <v>113.53</v>
      </c>
      <c r="AD6" s="33" t="str">
        <f>IF(AD7="-","【-】","【"&amp;SUBSTITUTE(TEXT(AD7,"#,##0.00"),"-","△")&amp;"】")</f>
        <v>【117.41】</v>
      </c>
      <c r="AE6" s="35" t="str">
        <f t="shared" si="3"/>
        <v>-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 t="str">
        <f t="shared" si="3"/>
        <v>-</v>
      </c>
      <c r="AK6" s="35">
        <f t="shared" si="3"/>
        <v>50.25</v>
      </c>
      <c r="AL6" s="35">
        <f t="shared" si="3"/>
        <v>51.91</v>
      </c>
      <c r="AM6" s="35">
        <f t="shared" si="3"/>
        <v>53.86</v>
      </c>
      <c r="AN6" s="35">
        <f t="shared" si="3"/>
        <v>75.17</v>
      </c>
      <c r="AO6" s="33" t="str">
        <f>IF(AO7="-","【-】","【"&amp;SUBSTITUTE(TEXT(AO7,"#,##0.00"),"-","△")&amp;"】")</f>
        <v>【23.68】</v>
      </c>
      <c r="AP6" s="35" t="str">
        <f t="shared" si="3"/>
        <v>-</v>
      </c>
      <c r="AQ6" s="35">
        <f>AQ7</f>
        <v>454.14</v>
      </c>
      <c r="AR6" s="35">
        <f>AR7</f>
        <v>299.24</v>
      </c>
      <c r="AS6" s="35">
        <f>AS7</f>
        <v>568.94000000000005</v>
      </c>
      <c r="AT6" s="35">
        <f t="shared" si="3"/>
        <v>724.43</v>
      </c>
      <c r="AU6" s="35" t="str">
        <f t="shared" si="3"/>
        <v>-</v>
      </c>
      <c r="AV6" s="35">
        <f t="shared" si="3"/>
        <v>655.75</v>
      </c>
      <c r="AW6" s="35">
        <f t="shared" si="3"/>
        <v>578.19000000000005</v>
      </c>
      <c r="AX6" s="35">
        <f t="shared" si="3"/>
        <v>638.35</v>
      </c>
      <c r="AY6" s="35">
        <f t="shared" si="3"/>
        <v>521.36</v>
      </c>
      <c r="AZ6" s="33" t="str">
        <f>IF(AZ7="-","【-】","【"&amp;SUBSTITUTE(TEXT(AZ7,"#,##0.00"),"-","△")&amp;"】")</f>
        <v>【462.72】</v>
      </c>
      <c r="BA6" s="35" t="str">
        <f t="shared" si="3"/>
        <v>-</v>
      </c>
      <c r="BB6" s="35">
        <f>BB7</f>
        <v>117.86</v>
      </c>
      <c r="BC6" s="35">
        <f>BC7</f>
        <v>149.63</v>
      </c>
      <c r="BD6" s="35">
        <f>BD7</f>
        <v>164.86</v>
      </c>
      <c r="BE6" s="35">
        <f t="shared" si="3"/>
        <v>166.97</v>
      </c>
      <c r="BF6" s="35" t="str">
        <f t="shared" si="3"/>
        <v>-</v>
      </c>
      <c r="BG6" s="35">
        <f t="shared" si="3"/>
        <v>193.85</v>
      </c>
      <c r="BH6" s="35">
        <f t="shared" si="3"/>
        <v>204.31</v>
      </c>
      <c r="BI6" s="35">
        <f t="shared" si="3"/>
        <v>214.2</v>
      </c>
      <c r="BJ6" s="35">
        <f t="shared" si="3"/>
        <v>242.32</v>
      </c>
      <c r="BK6" s="33" t="str">
        <f>IF(BK7="-","【-】","【"&amp;SUBSTITUTE(TEXT(BK7,"#,##0.00"),"-","△")&amp;"】")</f>
        <v>【233.92】</v>
      </c>
      <c r="BL6" s="35" t="str">
        <f t="shared" si="3"/>
        <v>-</v>
      </c>
      <c r="BM6" s="35">
        <f>BM7</f>
        <v>127.6</v>
      </c>
      <c r="BN6" s="35">
        <f>BN7</f>
        <v>135.08000000000001</v>
      </c>
      <c r="BO6" s="35">
        <f>BO7</f>
        <v>123.06</v>
      </c>
      <c r="BP6" s="35">
        <f t="shared" si="3"/>
        <v>117.67</v>
      </c>
      <c r="BQ6" s="35" t="str">
        <f t="shared" si="3"/>
        <v>-</v>
      </c>
      <c r="BR6" s="35">
        <f t="shared" si="3"/>
        <v>105.06</v>
      </c>
      <c r="BS6" s="35">
        <f t="shared" si="3"/>
        <v>106.98</v>
      </c>
      <c r="BT6" s="35">
        <f t="shared" si="3"/>
        <v>103.06</v>
      </c>
      <c r="BU6" s="35">
        <f t="shared" si="3"/>
        <v>100.74</v>
      </c>
      <c r="BV6" s="33" t="str">
        <f>IF(BV7="-","【-】","【"&amp;SUBSTITUTE(TEXT(BV7,"#,##0.00"),"-","△")&amp;"】")</f>
        <v>【112.31】</v>
      </c>
      <c r="BW6" s="35" t="str">
        <f t="shared" si="3"/>
        <v>-</v>
      </c>
      <c r="BX6" s="35">
        <f>BX7</f>
        <v>26.89</v>
      </c>
      <c r="BY6" s="35">
        <f>BY7</f>
        <v>25.31</v>
      </c>
      <c r="BZ6" s="35">
        <f>BZ7</f>
        <v>27.76</v>
      </c>
      <c r="CA6" s="35">
        <f t="shared" si="3"/>
        <v>29.11</v>
      </c>
      <c r="CB6" s="35" t="str">
        <f t="shared" si="3"/>
        <v>-</v>
      </c>
      <c r="CC6" s="35">
        <f t="shared" si="3"/>
        <v>26.84</v>
      </c>
      <c r="CD6" s="35">
        <f t="shared" si="3"/>
        <v>26.08</v>
      </c>
      <c r="CE6" s="35">
        <f t="shared" si="3"/>
        <v>26.92</v>
      </c>
      <c r="CF6" s="35">
        <f t="shared" ref="CF6" si="4">CF7</f>
        <v>27.33</v>
      </c>
      <c r="CG6" s="33" t="str">
        <f>IF(CG7="-","【-】","【"&amp;SUBSTITUTE(TEXT(CG7,"#,##0.00"),"-","△")&amp;"】")</f>
        <v>【19.07】</v>
      </c>
      <c r="CH6" s="35" t="str">
        <f t="shared" ref="CH6:CQ6" si="5">CH7</f>
        <v>-</v>
      </c>
      <c r="CI6" s="35">
        <f>CI7</f>
        <v>32.69</v>
      </c>
      <c r="CJ6" s="35">
        <f>CJ7</f>
        <v>31.95</v>
      </c>
      <c r="CK6" s="35">
        <f>CK7</f>
        <v>29.91</v>
      </c>
      <c r="CL6" s="35">
        <f t="shared" si="5"/>
        <v>32.64</v>
      </c>
      <c r="CM6" s="35" t="str">
        <f t="shared" si="5"/>
        <v>-</v>
      </c>
      <c r="CN6" s="35">
        <f t="shared" si="5"/>
        <v>40.89</v>
      </c>
      <c r="CO6" s="35">
        <f t="shared" si="5"/>
        <v>41.59</v>
      </c>
      <c r="CP6" s="35">
        <f t="shared" si="5"/>
        <v>40.29</v>
      </c>
      <c r="CQ6" s="35">
        <f t="shared" si="5"/>
        <v>40.409999999999997</v>
      </c>
      <c r="CR6" s="33" t="str">
        <f>IF(CR7="-","【-】","【"&amp;SUBSTITUTE(TEXT(CR7,"#,##0.00"),"-","△")&amp;"】")</f>
        <v>【54.01】</v>
      </c>
      <c r="CS6" s="35" t="str">
        <f t="shared" ref="CS6:DB6" si="6">CS7</f>
        <v>-</v>
      </c>
      <c r="CT6" s="35">
        <f>CT7</f>
        <v>38.96</v>
      </c>
      <c r="CU6" s="35">
        <f>CU7</f>
        <v>38.96</v>
      </c>
      <c r="CV6" s="35">
        <f>CV7</f>
        <v>38.770000000000003</v>
      </c>
      <c r="CW6" s="35">
        <f t="shared" si="6"/>
        <v>37.770000000000003</v>
      </c>
      <c r="CX6" s="35" t="str">
        <f t="shared" si="6"/>
        <v>-</v>
      </c>
      <c r="CY6" s="35">
        <f t="shared" si="6"/>
        <v>61.76</v>
      </c>
      <c r="CZ6" s="35">
        <f t="shared" si="6"/>
        <v>62.75</v>
      </c>
      <c r="DA6" s="35">
        <f t="shared" si="6"/>
        <v>61.99</v>
      </c>
      <c r="DB6" s="35">
        <f t="shared" si="6"/>
        <v>62.26</v>
      </c>
      <c r="DC6" s="33" t="str">
        <f>IF(DC7="-","【-】","【"&amp;SUBSTITUTE(TEXT(DC7,"#,##0.00"),"-","△")&amp;"】")</f>
        <v>【76.67】</v>
      </c>
      <c r="DD6" s="35" t="str">
        <f t="shared" ref="DD6:DM6" si="7">DD7</f>
        <v>-</v>
      </c>
      <c r="DE6" s="35">
        <f>DE7</f>
        <v>61.73</v>
      </c>
      <c r="DF6" s="35">
        <f>DF7</f>
        <v>61.06</v>
      </c>
      <c r="DG6" s="35">
        <f>DG7</f>
        <v>60.89</v>
      </c>
      <c r="DH6" s="35">
        <f t="shared" si="7"/>
        <v>61.24</v>
      </c>
      <c r="DI6" s="35" t="str">
        <f t="shared" si="7"/>
        <v>-</v>
      </c>
      <c r="DJ6" s="35">
        <f t="shared" si="7"/>
        <v>57.11</v>
      </c>
      <c r="DK6" s="35">
        <f t="shared" si="7"/>
        <v>57.57</v>
      </c>
      <c r="DL6" s="35">
        <f t="shared" si="7"/>
        <v>57.63</v>
      </c>
      <c r="DM6" s="35">
        <f t="shared" si="7"/>
        <v>58.13</v>
      </c>
      <c r="DN6" s="33" t="str">
        <f>IF(DN7="-","【-】","【"&amp;SUBSTITUTE(TEXT(DN7,"#,##0.00"),"-","△")&amp;"】")</f>
        <v>【60.20】</v>
      </c>
      <c r="DO6" s="35" t="str">
        <f t="shared" ref="DO6:DX6" si="8">DO7</f>
        <v>-</v>
      </c>
      <c r="DP6" s="35">
        <f>DP7</f>
        <v>68.650000000000006</v>
      </c>
      <c r="DQ6" s="35">
        <f>DQ7</f>
        <v>68.650000000000006</v>
      </c>
      <c r="DR6" s="35">
        <f>DR7</f>
        <v>68.650000000000006</v>
      </c>
      <c r="DS6" s="35">
        <f t="shared" si="8"/>
        <v>77.62</v>
      </c>
      <c r="DT6" s="35" t="str">
        <f t="shared" si="8"/>
        <v>-</v>
      </c>
      <c r="DU6" s="35">
        <f t="shared" si="8"/>
        <v>51.87</v>
      </c>
      <c r="DV6" s="35">
        <f t="shared" si="8"/>
        <v>52.33</v>
      </c>
      <c r="DW6" s="35">
        <f t="shared" si="8"/>
        <v>52.35</v>
      </c>
      <c r="DX6" s="35">
        <f t="shared" si="8"/>
        <v>53.69</v>
      </c>
      <c r="DY6" s="33" t="str">
        <f>IF(DY7="-","【-】","【"&amp;SUBSTITUTE(TEXT(DY7,"#,##0.00"),"-","△")&amp;"】")</f>
        <v>【48.27】</v>
      </c>
      <c r="DZ6" s="35" t="str">
        <f t="shared" ref="DZ6:EI6" si="9">DZ7</f>
        <v>-</v>
      </c>
      <c r="EA6" s="35">
        <f>EA7</f>
        <v>0</v>
      </c>
      <c r="EB6" s="35">
        <f>EB7</f>
        <v>0</v>
      </c>
      <c r="EC6" s="35">
        <f>EC7</f>
        <v>0.55000000000000004</v>
      </c>
      <c r="ED6" s="35">
        <f t="shared" si="9"/>
        <v>0.57999999999999996</v>
      </c>
      <c r="EE6" s="35" t="str">
        <f t="shared" si="9"/>
        <v>-</v>
      </c>
      <c r="EF6" s="35">
        <f t="shared" si="9"/>
        <v>0.28000000000000003</v>
      </c>
      <c r="EG6" s="35">
        <f t="shared" si="9"/>
        <v>0.77</v>
      </c>
      <c r="EH6" s="35">
        <f t="shared" si="9"/>
        <v>0.24</v>
      </c>
      <c r="EI6" s="35">
        <f t="shared" si="9"/>
        <v>0.22</v>
      </c>
      <c r="EJ6" s="33" t="str">
        <f>IF(EJ7="-","【-】","【"&amp;SUBSTITUTE(TEXT(EJ7,"#,##0.00"),"-","△")&amp;"】")</f>
        <v>【0.22】</v>
      </c>
    </row>
    <row r="7" spans="1:140" s="36" customFormat="1">
      <c r="A7"/>
      <c r="B7" s="37" t="s">
        <v>89</v>
      </c>
      <c r="C7" s="37" t="s">
        <v>90</v>
      </c>
      <c r="D7" s="37" t="s">
        <v>91</v>
      </c>
      <c r="E7" s="37" t="s">
        <v>92</v>
      </c>
      <c r="F7" s="37" t="s">
        <v>93</v>
      </c>
      <c r="G7" s="37" t="s">
        <v>94</v>
      </c>
      <c r="H7" s="37" t="s">
        <v>95</v>
      </c>
      <c r="I7" s="37" t="s">
        <v>96</v>
      </c>
      <c r="J7" s="37" t="s">
        <v>97</v>
      </c>
      <c r="K7" s="38">
        <v>150000</v>
      </c>
      <c r="L7" s="37" t="s">
        <v>98</v>
      </c>
      <c r="M7" s="38">
        <v>1</v>
      </c>
      <c r="N7" s="38">
        <v>48953</v>
      </c>
      <c r="O7" s="39" t="s">
        <v>99</v>
      </c>
      <c r="P7" s="39">
        <v>74.2</v>
      </c>
      <c r="Q7" s="38">
        <v>40</v>
      </c>
      <c r="R7" s="38">
        <v>56656</v>
      </c>
      <c r="S7" s="37" t="s">
        <v>100</v>
      </c>
      <c r="T7" s="40" t="s">
        <v>99</v>
      </c>
      <c r="U7" s="40">
        <v>126.41</v>
      </c>
      <c r="V7" s="40">
        <v>133.32</v>
      </c>
      <c r="W7" s="40">
        <v>122.12</v>
      </c>
      <c r="X7" s="40">
        <v>116.88</v>
      </c>
      <c r="Y7" s="40" t="s">
        <v>99</v>
      </c>
      <c r="Z7" s="40">
        <v>116.96</v>
      </c>
      <c r="AA7" s="40">
        <v>117.47</v>
      </c>
      <c r="AB7" s="40">
        <v>115.38</v>
      </c>
      <c r="AC7" s="41">
        <v>113.53</v>
      </c>
      <c r="AD7" s="40">
        <v>117.41</v>
      </c>
      <c r="AE7" s="40" t="s">
        <v>99</v>
      </c>
      <c r="AF7" s="40">
        <v>0</v>
      </c>
      <c r="AG7" s="40">
        <v>0</v>
      </c>
      <c r="AH7" s="40">
        <v>0</v>
      </c>
      <c r="AI7" s="40">
        <v>0</v>
      </c>
      <c r="AJ7" s="40" t="s">
        <v>99</v>
      </c>
      <c r="AK7" s="40">
        <v>50.25</v>
      </c>
      <c r="AL7" s="40">
        <v>51.91</v>
      </c>
      <c r="AM7" s="40">
        <v>53.86</v>
      </c>
      <c r="AN7" s="40">
        <v>75.17</v>
      </c>
      <c r="AO7" s="40">
        <v>23.68</v>
      </c>
      <c r="AP7" s="40" t="s">
        <v>99</v>
      </c>
      <c r="AQ7" s="40">
        <v>454.14</v>
      </c>
      <c r="AR7" s="40">
        <v>299.24</v>
      </c>
      <c r="AS7" s="40">
        <v>568.94000000000005</v>
      </c>
      <c r="AT7" s="40">
        <v>724.43</v>
      </c>
      <c r="AU7" s="40" t="s">
        <v>99</v>
      </c>
      <c r="AV7" s="40">
        <v>655.75</v>
      </c>
      <c r="AW7" s="40">
        <v>578.19000000000005</v>
      </c>
      <c r="AX7" s="40">
        <v>638.35</v>
      </c>
      <c r="AY7" s="40">
        <v>521.36</v>
      </c>
      <c r="AZ7" s="40">
        <v>462.72</v>
      </c>
      <c r="BA7" s="40" t="s">
        <v>99</v>
      </c>
      <c r="BB7" s="40">
        <v>117.86</v>
      </c>
      <c r="BC7" s="40">
        <v>149.63</v>
      </c>
      <c r="BD7" s="40">
        <v>164.86</v>
      </c>
      <c r="BE7" s="40">
        <v>166.97</v>
      </c>
      <c r="BF7" s="40" t="s">
        <v>99</v>
      </c>
      <c r="BG7" s="40">
        <v>193.85</v>
      </c>
      <c r="BH7" s="40">
        <v>204.31</v>
      </c>
      <c r="BI7" s="40">
        <v>214.2</v>
      </c>
      <c r="BJ7" s="40">
        <v>242.32</v>
      </c>
      <c r="BK7" s="40">
        <v>233.92</v>
      </c>
      <c r="BL7" s="40" t="s">
        <v>99</v>
      </c>
      <c r="BM7" s="40">
        <v>127.6</v>
      </c>
      <c r="BN7" s="40">
        <v>135.08000000000001</v>
      </c>
      <c r="BO7" s="40">
        <v>123.06</v>
      </c>
      <c r="BP7" s="40">
        <v>117.67</v>
      </c>
      <c r="BQ7" s="40" t="s">
        <v>99</v>
      </c>
      <c r="BR7" s="40">
        <v>105.06</v>
      </c>
      <c r="BS7" s="40">
        <v>106.98</v>
      </c>
      <c r="BT7" s="40">
        <v>103.06</v>
      </c>
      <c r="BU7" s="40">
        <v>100.74</v>
      </c>
      <c r="BV7" s="40">
        <v>112.31</v>
      </c>
      <c r="BW7" s="40" t="s">
        <v>99</v>
      </c>
      <c r="BX7" s="40">
        <v>26.89</v>
      </c>
      <c r="BY7" s="40">
        <v>25.31</v>
      </c>
      <c r="BZ7" s="40">
        <v>27.76</v>
      </c>
      <c r="CA7" s="40">
        <v>29.11</v>
      </c>
      <c r="CB7" s="40" t="s">
        <v>99</v>
      </c>
      <c r="CC7" s="40">
        <v>26.84</v>
      </c>
      <c r="CD7" s="40">
        <v>26.08</v>
      </c>
      <c r="CE7" s="40">
        <v>26.92</v>
      </c>
      <c r="CF7" s="40">
        <v>27.33</v>
      </c>
      <c r="CG7" s="40">
        <v>19.07</v>
      </c>
      <c r="CH7" s="40" t="s">
        <v>99</v>
      </c>
      <c r="CI7" s="40">
        <v>32.69</v>
      </c>
      <c r="CJ7" s="40">
        <v>31.95</v>
      </c>
      <c r="CK7" s="40">
        <v>29.91</v>
      </c>
      <c r="CL7" s="40">
        <v>32.64</v>
      </c>
      <c r="CM7" s="40" t="s">
        <v>99</v>
      </c>
      <c r="CN7" s="40">
        <v>40.89</v>
      </c>
      <c r="CO7" s="40">
        <v>41.59</v>
      </c>
      <c r="CP7" s="40">
        <v>40.29</v>
      </c>
      <c r="CQ7" s="40">
        <v>40.409999999999997</v>
      </c>
      <c r="CR7" s="40">
        <v>54.01</v>
      </c>
      <c r="CS7" s="40" t="s">
        <v>99</v>
      </c>
      <c r="CT7" s="40">
        <v>38.96</v>
      </c>
      <c r="CU7" s="40">
        <v>38.96</v>
      </c>
      <c r="CV7" s="40">
        <v>38.770000000000003</v>
      </c>
      <c r="CW7" s="40">
        <v>37.770000000000003</v>
      </c>
      <c r="CX7" s="40" t="s">
        <v>99</v>
      </c>
      <c r="CY7" s="40">
        <v>61.76</v>
      </c>
      <c r="CZ7" s="40">
        <v>62.75</v>
      </c>
      <c r="DA7" s="40">
        <v>61.99</v>
      </c>
      <c r="DB7" s="40">
        <v>62.26</v>
      </c>
      <c r="DC7" s="40">
        <v>76.67</v>
      </c>
      <c r="DD7" s="40" t="s">
        <v>99</v>
      </c>
      <c r="DE7" s="40">
        <v>61.73</v>
      </c>
      <c r="DF7" s="40">
        <v>61.06</v>
      </c>
      <c r="DG7" s="40">
        <v>60.89</v>
      </c>
      <c r="DH7" s="40">
        <v>61.24</v>
      </c>
      <c r="DI7" s="40" t="s">
        <v>99</v>
      </c>
      <c r="DJ7" s="40">
        <v>57.11</v>
      </c>
      <c r="DK7" s="40">
        <v>57.57</v>
      </c>
      <c r="DL7" s="40">
        <v>57.63</v>
      </c>
      <c r="DM7" s="40">
        <v>58.13</v>
      </c>
      <c r="DN7" s="40">
        <v>60.2</v>
      </c>
      <c r="DO7" s="40" t="s">
        <v>99</v>
      </c>
      <c r="DP7" s="40">
        <v>68.650000000000006</v>
      </c>
      <c r="DQ7" s="40">
        <v>68.650000000000006</v>
      </c>
      <c r="DR7" s="40">
        <v>68.650000000000006</v>
      </c>
      <c r="DS7" s="40">
        <v>77.62</v>
      </c>
      <c r="DT7" s="40" t="s">
        <v>99</v>
      </c>
      <c r="DU7" s="40">
        <v>51.87</v>
      </c>
      <c r="DV7" s="40">
        <v>52.33</v>
      </c>
      <c r="DW7" s="40">
        <v>52.35</v>
      </c>
      <c r="DX7" s="40">
        <v>53.69</v>
      </c>
      <c r="DY7" s="40">
        <v>48.27</v>
      </c>
      <c r="DZ7" s="40" t="s">
        <v>99</v>
      </c>
      <c r="EA7" s="40">
        <v>0</v>
      </c>
      <c r="EB7" s="40">
        <v>0</v>
      </c>
      <c r="EC7" s="40">
        <v>0.55000000000000004</v>
      </c>
      <c r="ED7" s="40">
        <v>0.57999999999999996</v>
      </c>
      <c r="EE7" s="40" t="s">
        <v>99</v>
      </c>
      <c r="EF7" s="40">
        <v>0.28000000000000003</v>
      </c>
      <c r="EG7" s="40">
        <v>0.77</v>
      </c>
      <c r="EH7" s="40">
        <v>0.24</v>
      </c>
      <c r="EI7" s="40">
        <v>0.22</v>
      </c>
      <c r="EJ7" s="40">
        <v>0.22</v>
      </c>
    </row>
    <row r="8" spans="1:140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>
      <c r="A9" s="43"/>
      <c r="B9" s="43" t="s">
        <v>101</v>
      </c>
      <c r="C9" s="43" t="s">
        <v>102</v>
      </c>
      <c r="D9" s="43" t="s">
        <v>103</v>
      </c>
      <c r="E9" s="43" t="s">
        <v>104</v>
      </c>
      <c r="F9" s="43" t="s">
        <v>105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>
      <c r="A10" s="43" t="s">
        <v>42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>
      <c r="T11" s="47" t="s">
        <v>23</v>
      </c>
      <c r="U11" s="48" t="e">
        <f>IF(T6="-",NA(),T6)</f>
        <v>#N/A</v>
      </c>
      <c r="V11" s="48">
        <f>IF(U6="-",NA(),U6)</f>
        <v>126.41</v>
      </c>
      <c r="W11" s="48">
        <f>IF(V6="-",NA(),V6)</f>
        <v>133.32</v>
      </c>
      <c r="X11" s="48">
        <f>IF(W6="-",NA(),W6)</f>
        <v>122.12</v>
      </c>
      <c r="Y11" s="48">
        <f>IF(X6="-",NA(),X6)</f>
        <v>116.88</v>
      </c>
      <c r="AE11" s="47" t="s">
        <v>23</v>
      </c>
      <c r="AF11" s="48" t="e">
        <f>IF(AE6="-",NA(),AE6)</f>
        <v>#N/A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 t="e">
        <f>IF(AP6="-",NA(),AP6)</f>
        <v>#N/A</v>
      </c>
      <c r="AR11" s="48">
        <f>IF(AQ6="-",NA(),AQ6)</f>
        <v>454.14</v>
      </c>
      <c r="AS11" s="48">
        <f>IF(AR6="-",NA(),AR6)</f>
        <v>299.24</v>
      </c>
      <c r="AT11" s="48">
        <f>IF(AS6="-",NA(),AS6)</f>
        <v>568.94000000000005</v>
      </c>
      <c r="AU11" s="48">
        <f>IF(AT6="-",NA(),AT6)</f>
        <v>724.43</v>
      </c>
      <c r="BA11" s="47" t="s">
        <v>23</v>
      </c>
      <c r="BB11" s="48" t="e">
        <f>IF(BA6="-",NA(),BA6)</f>
        <v>#N/A</v>
      </c>
      <c r="BC11" s="48">
        <f>IF(BB6="-",NA(),BB6)</f>
        <v>117.86</v>
      </c>
      <c r="BD11" s="48">
        <f>IF(BC6="-",NA(),BC6)</f>
        <v>149.63</v>
      </c>
      <c r="BE11" s="48">
        <f>IF(BD6="-",NA(),BD6)</f>
        <v>164.86</v>
      </c>
      <c r="BF11" s="48">
        <f>IF(BE6="-",NA(),BE6)</f>
        <v>166.97</v>
      </c>
      <c r="BL11" s="47" t="s">
        <v>23</v>
      </c>
      <c r="BM11" s="48" t="e">
        <f>IF(BL6="-",NA(),BL6)</f>
        <v>#N/A</v>
      </c>
      <c r="BN11" s="48">
        <f>IF(BM6="-",NA(),BM6)</f>
        <v>127.6</v>
      </c>
      <c r="BO11" s="48">
        <f>IF(BN6="-",NA(),BN6)</f>
        <v>135.08000000000001</v>
      </c>
      <c r="BP11" s="48">
        <f>IF(BO6="-",NA(),BO6)</f>
        <v>123.06</v>
      </c>
      <c r="BQ11" s="48">
        <f>IF(BP6="-",NA(),BP6)</f>
        <v>117.67</v>
      </c>
      <c r="BW11" s="47" t="s">
        <v>23</v>
      </c>
      <c r="BX11" s="48" t="e">
        <f>IF(BW6="-",NA(),BW6)</f>
        <v>#N/A</v>
      </c>
      <c r="BY11" s="48">
        <f>IF(BX6="-",NA(),BX6)</f>
        <v>26.89</v>
      </c>
      <c r="BZ11" s="48">
        <f>IF(BY6="-",NA(),BY6)</f>
        <v>25.31</v>
      </c>
      <c r="CA11" s="48">
        <f>IF(BZ6="-",NA(),BZ6)</f>
        <v>27.76</v>
      </c>
      <c r="CB11" s="48">
        <f>IF(CA6="-",NA(),CA6)</f>
        <v>29.11</v>
      </c>
      <c r="CH11" s="47" t="s">
        <v>23</v>
      </c>
      <c r="CI11" s="48" t="e">
        <f>IF(CH6="-",NA(),CH6)</f>
        <v>#N/A</v>
      </c>
      <c r="CJ11" s="48">
        <f>IF(CI6="-",NA(),CI6)</f>
        <v>32.69</v>
      </c>
      <c r="CK11" s="48">
        <f>IF(CJ6="-",NA(),CJ6)</f>
        <v>31.95</v>
      </c>
      <c r="CL11" s="48">
        <f>IF(CK6="-",NA(),CK6)</f>
        <v>29.91</v>
      </c>
      <c r="CM11" s="48">
        <f>IF(CL6="-",NA(),CL6)</f>
        <v>32.64</v>
      </c>
      <c r="CS11" s="47" t="s">
        <v>23</v>
      </c>
      <c r="CT11" s="48" t="e">
        <f>IF(CS6="-",NA(),CS6)</f>
        <v>#N/A</v>
      </c>
      <c r="CU11" s="48">
        <f>IF(CT6="-",NA(),CT6)</f>
        <v>38.96</v>
      </c>
      <c r="CV11" s="48">
        <f>IF(CU6="-",NA(),CU6)</f>
        <v>38.96</v>
      </c>
      <c r="CW11" s="48">
        <f>IF(CV6="-",NA(),CV6)</f>
        <v>38.770000000000003</v>
      </c>
      <c r="CX11" s="48">
        <f>IF(CW6="-",NA(),CW6)</f>
        <v>37.770000000000003</v>
      </c>
      <c r="DD11" s="47" t="s">
        <v>23</v>
      </c>
      <c r="DE11" s="48" t="e">
        <f>IF(DD6="-",NA(),DD6)</f>
        <v>#N/A</v>
      </c>
      <c r="DF11" s="48">
        <f>IF(DE6="-",NA(),DE6)</f>
        <v>61.73</v>
      </c>
      <c r="DG11" s="48">
        <f>IF(DF6="-",NA(),DF6)</f>
        <v>61.06</v>
      </c>
      <c r="DH11" s="48">
        <f>IF(DG6="-",NA(),DG6)</f>
        <v>60.89</v>
      </c>
      <c r="DI11" s="48">
        <f>IF(DH6="-",NA(),DH6)</f>
        <v>61.24</v>
      </c>
      <c r="DO11" s="47" t="s">
        <v>23</v>
      </c>
      <c r="DP11" s="48" t="e">
        <f>IF(DO6="-",NA(),DO6)</f>
        <v>#N/A</v>
      </c>
      <c r="DQ11" s="48">
        <f>IF(DP6="-",NA(),DP6)</f>
        <v>68.650000000000006</v>
      </c>
      <c r="DR11" s="48">
        <f>IF(DQ6="-",NA(),DQ6)</f>
        <v>68.650000000000006</v>
      </c>
      <c r="DS11" s="48">
        <f>IF(DR6="-",NA(),DR6)</f>
        <v>68.650000000000006</v>
      </c>
      <c r="DT11" s="48">
        <f>IF(DS6="-",NA(),DS6)</f>
        <v>77.62</v>
      </c>
      <c r="DZ11" s="47" t="s">
        <v>23</v>
      </c>
      <c r="EA11" s="48" t="e">
        <f>IF(DZ6="-",NA(),DZ6)</f>
        <v>#N/A</v>
      </c>
      <c r="EB11" s="48">
        <f>IF(EA6="-",NA(),EA6)</f>
        <v>0</v>
      </c>
      <c r="EC11" s="48">
        <f>IF(EB6="-",NA(),EB6)</f>
        <v>0</v>
      </c>
      <c r="ED11" s="48">
        <f>IF(EC6="-",NA(),EC6)</f>
        <v>0.55000000000000004</v>
      </c>
      <c r="EE11" s="48">
        <f>IF(ED6="-",NA(),ED6)</f>
        <v>0.57999999999999996</v>
      </c>
    </row>
    <row r="12" spans="1:140">
      <c r="T12" s="47" t="s">
        <v>24</v>
      </c>
      <c r="U12" s="48" t="e">
        <f>IF(Y6="-",NA(),Y6)</f>
        <v>#N/A</v>
      </c>
      <c r="V12" s="48">
        <f>IF(Z6="-",NA(),Z6)</f>
        <v>116.96</v>
      </c>
      <c r="W12" s="48">
        <f>IF(AA6="-",NA(),AA6)</f>
        <v>117.47</v>
      </c>
      <c r="X12" s="48">
        <f>IF(AB6="-",NA(),AB6)</f>
        <v>115.38</v>
      </c>
      <c r="Y12" s="48">
        <f>IF(AC6="-",NA(),AC6)</f>
        <v>113.53</v>
      </c>
      <c r="AE12" s="47" t="s">
        <v>24</v>
      </c>
      <c r="AF12" s="48" t="e">
        <f>IF(AJ6="-",NA(),AJ6)</f>
        <v>#N/A</v>
      </c>
      <c r="AG12" s="48">
        <f t="shared" ref="AG12:AJ12" si="10">IF(AK6="-",NA(),AK6)</f>
        <v>50.25</v>
      </c>
      <c r="AH12" s="48">
        <f t="shared" si="10"/>
        <v>51.91</v>
      </c>
      <c r="AI12" s="48">
        <f t="shared" si="10"/>
        <v>53.86</v>
      </c>
      <c r="AJ12" s="48">
        <f t="shared" si="10"/>
        <v>75.17</v>
      </c>
      <c r="AP12" s="47" t="s">
        <v>24</v>
      </c>
      <c r="AQ12" s="48" t="e">
        <f>IF(AU6="-",NA(),AU6)</f>
        <v>#N/A</v>
      </c>
      <c r="AR12" s="48">
        <f t="shared" ref="AR12:AU12" si="11">IF(AV6="-",NA(),AV6)</f>
        <v>655.75</v>
      </c>
      <c r="AS12" s="48">
        <f t="shared" si="11"/>
        <v>578.19000000000005</v>
      </c>
      <c r="AT12" s="48">
        <f t="shared" si="11"/>
        <v>638.35</v>
      </c>
      <c r="AU12" s="48">
        <f t="shared" si="11"/>
        <v>521.36</v>
      </c>
      <c r="BA12" s="47" t="s">
        <v>24</v>
      </c>
      <c r="BB12" s="48" t="e">
        <f>IF(BF6="-",NA(),BF6)</f>
        <v>#N/A</v>
      </c>
      <c r="BC12" s="48">
        <f t="shared" ref="BC12:BF12" si="12">IF(BG6="-",NA(),BG6)</f>
        <v>193.85</v>
      </c>
      <c r="BD12" s="48">
        <f t="shared" si="12"/>
        <v>204.31</v>
      </c>
      <c r="BE12" s="48">
        <f t="shared" si="12"/>
        <v>214.2</v>
      </c>
      <c r="BF12" s="48">
        <f t="shared" si="12"/>
        <v>242.32</v>
      </c>
      <c r="BL12" s="47" t="s">
        <v>24</v>
      </c>
      <c r="BM12" s="48" t="e">
        <f>IF(BQ6="-",NA(),BQ6)</f>
        <v>#N/A</v>
      </c>
      <c r="BN12" s="48">
        <f t="shared" ref="BN12:BQ12" si="13">IF(BR6="-",NA(),BR6)</f>
        <v>105.06</v>
      </c>
      <c r="BO12" s="48">
        <f t="shared" si="13"/>
        <v>106.98</v>
      </c>
      <c r="BP12" s="48">
        <f t="shared" si="13"/>
        <v>103.06</v>
      </c>
      <c r="BQ12" s="48">
        <f t="shared" si="13"/>
        <v>100.74</v>
      </c>
      <c r="BW12" s="47" t="s">
        <v>24</v>
      </c>
      <c r="BX12" s="48" t="e">
        <f>IF(CB6="-",NA(),CB6)</f>
        <v>#N/A</v>
      </c>
      <c r="BY12" s="48">
        <f t="shared" ref="BY12:CB12" si="14">IF(CC6="-",NA(),CC6)</f>
        <v>26.84</v>
      </c>
      <c r="BZ12" s="48">
        <f t="shared" si="14"/>
        <v>26.08</v>
      </c>
      <c r="CA12" s="48">
        <f t="shared" si="14"/>
        <v>26.92</v>
      </c>
      <c r="CB12" s="48">
        <f t="shared" si="14"/>
        <v>27.33</v>
      </c>
      <c r="CH12" s="47" t="s">
        <v>24</v>
      </c>
      <c r="CI12" s="48" t="e">
        <f>IF(CM6="-",NA(),CM6)</f>
        <v>#N/A</v>
      </c>
      <c r="CJ12" s="48">
        <f t="shared" ref="CJ12:CM12" si="15">IF(CN6="-",NA(),CN6)</f>
        <v>40.89</v>
      </c>
      <c r="CK12" s="48">
        <f t="shared" si="15"/>
        <v>41.59</v>
      </c>
      <c r="CL12" s="48">
        <f t="shared" si="15"/>
        <v>40.29</v>
      </c>
      <c r="CM12" s="48">
        <f t="shared" si="15"/>
        <v>40.409999999999997</v>
      </c>
      <c r="CS12" s="47" t="s">
        <v>24</v>
      </c>
      <c r="CT12" s="48" t="e">
        <f>IF(CX6="-",NA(),CX6)</f>
        <v>#N/A</v>
      </c>
      <c r="CU12" s="48">
        <f t="shared" ref="CU12:CX12" si="16">IF(CY6="-",NA(),CY6)</f>
        <v>61.76</v>
      </c>
      <c r="CV12" s="48">
        <f t="shared" si="16"/>
        <v>62.75</v>
      </c>
      <c r="CW12" s="48">
        <f t="shared" si="16"/>
        <v>61.99</v>
      </c>
      <c r="CX12" s="48">
        <f t="shared" si="16"/>
        <v>62.26</v>
      </c>
      <c r="DD12" s="47" t="s">
        <v>24</v>
      </c>
      <c r="DE12" s="48" t="e">
        <f>IF(DI6="-",NA(),DI6)</f>
        <v>#N/A</v>
      </c>
      <c r="DF12" s="48">
        <f t="shared" ref="DF12:DI12" si="17">IF(DJ6="-",NA(),DJ6)</f>
        <v>57.11</v>
      </c>
      <c r="DG12" s="48">
        <f t="shared" si="17"/>
        <v>57.57</v>
      </c>
      <c r="DH12" s="48">
        <f t="shared" si="17"/>
        <v>57.63</v>
      </c>
      <c r="DI12" s="48">
        <f t="shared" si="17"/>
        <v>58.13</v>
      </c>
      <c r="DO12" s="47" t="s">
        <v>24</v>
      </c>
      <c r="DP12" s="48" t="e">
        <f>IF(DT6="-",NA(),DT6)</f>
        <v>#N/A</v>
      </c>
      <c r="DQ12" s="48">
        <f t="shared" ref="DQ12:DT12" si="18">IF(DU6="-",NA(),DU6)</f>
        <v>51.87</v>
      </c>
      <c r="DR12" s="48">
        <f t="shared" si="18"/>
        <v>52.33</v>
      </c>
      <c r="DS12" s="48">
        <f t="shared" si="18"/>
        <v>52.35</v>
      </c>
      <c r="DT12" s="48">
        <f t="shared" si="18"/>
        <v>53.69</v>
      </c>
      <c r="DZ12" s="47" t="s">
        <v>24</v>
      </c>
      <c r="EA12" s="48" t="e">
        <f>IF(EE6="-",NA(),EE6)</f>
        <v>#N/A</v>
      </c>
      <c r="EB12" s="48">
        <f t="shared" ref="EB12:EE12" si="19">IF(EF6="-",NA(),EF6)</f>
        <v>0.28000000000000003</v>
      </c>
      <c r="EC12" s="48">
        <f t="shared" si="19"/>
        <v>0.77</v>
      </c>
      <c r="ED12" s="48">
        <f t="shared" si="19"/>
        <v>0.24</v>
      </c>
      <c r="EE12" s="48">
        <f t="shared" si="19"/>
        <v>0.22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KGA52901</cp:lastModifiedBy>
  <cp:lastPrinted>2023-01-20T04:14:56Z</cp:lastPrinted>
  <dcterms:created xsi:type="dcterms:W3CDTF">2022-12-01T02:36:11Z</dcterms:created>
  <dcterms:modified xsi:type="dcterms:W3CDTF">2023-01-23T01:32:08Z</dcterms:modified>
  <cp:category/>
</cp:coreProperties>
</file>