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5\HP掲載データ\Excel\"/>
    </mc:Choice>
  </mc:AlternateContent>
  <bookViews>
    <workbookView xWindow="0" yWindow="0" windowWidth="18140" windowHeight="10000"/>
  </bookViews>
  <sheets>
    <sheet name="大学" sheetId="1" r:id="rId1"/>
    <sheet name="大学(学部別)" sheetId="2" r:id="rId2"/>
  </sheets>
  <definedNames>
    <definedName name="_xlnm.Print_Area" localSheetId="0">大学!$A$1:$AE$39</definedName>
    <definedName name="_xlnm.Print_Area" localSheetId="1">'大学(学部別)'!$B$2:$Y$30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H6" i="2"/>
  <c r="W6" i="2" s="1"/>
  <c r="K6" i="2"/>
  <c r="N6" i="2"/>
  <c r="N15" i="2" s="1"/>
  <c r="X6" i="2"/>
  <c r="Y6" i="2"/>
  <c r="E7" i="2"/>
  <c r="H7" i="2"/>
  <c r="K7" i="2"/>
  <c r="N7" i="2"/>
  <c r="W7" i="2"/>
  <c r="X7" i="2"/>
  <c r="Y7" i="2"/>
  <c r="E8" i="2"/>
  <c r="H8" i="2"/>
  <c r="W8" i="2" s="1"/>
  <c r="K8" i="2"/>
  <c r="N8" i="2"/>
  <c r="X8" i="2"/>
  <c r="X15" i="2" s="1"/>
  <c r="Y8" i="2"/>
  <c r="E9" i="2"/>
  <c r="H9" i="2"/>
  <c r="K9" i="2"/>
  <c r="W9" i="2" s="1"/>
  <c r="N9" i="2"/>
  <c r="X9" i="2"/>
  <c r="Y9" i="2"/>
  <c r="J8" i="1" s="1"/>
  <c r="Y8" i="1" s="1"/>
  <c r="E10" i="2"/>
  <c r="H10" i="2"/>
  <c r="K10" i="2"/>
  <c r="N10" i="2"/>
  <c r="W10" i="2" s="1"/>
  <c r="X10" i="2"/>
  <c r="Y10" i="2"/>
  <c r="E11" i="2"/>
  <c r="W11" i="2" s="1"/>
  <c r="H11" i="2"/>
  <c r="K11" i="2"/>
  <c r="N11" i="2"/>
  <c r="Q11" i="2"/>
  <c r="T11" i="2"/>
  <c r="X11" i="2"/>
  <c r="Y11" i="2"/>
  <c r="J10" i="1" s="1"/>
  <c r="Y10" i="1" s="1"/>
  <c r="E12" i="2"/>
  <c r="H12" i="2"/>
  <c r="K12" i="2"/>
  <c r="N12" i="2"/>
  <c r="W12" i="2" s="1"/>
  <c r="Q12" i="2"/>
  <c r="T12" i="2"/>
  <c r="X12" i="2"/>
  <c r="Y12" i="2"/>
  <c r="E13" i="2"/>
  <c r="H13" i="2"/>
  <c r="W13" i="2" s="1"/>
  <c r="K13" i="2"/>
  <c r="N13" i="2"/>
  <c r="X13" i="2"/>
  <c r="Y13" i="2"/>
  <c r="J12" i="1" s="1"/>
  <c r="Y12" i="1" s="1"/>
  <c r="E14" i="2"/>
  <c r="H14" i="2"/>
  <c r="K14" i="2"/>
  <c r="W14" i="2" s="1"/>
  <c r="N14" i="2"/>
  <c r="X14" i="2"/>
  <c r="Y14" i="2"/>
  <c r="E15" i="2"/>
  <c r="F15" i="2"/>
  <c r="G15" i="2"/>
  <c r="I15" i="2"/>
  <c r="I30" i="2" s="1"/>
  <c r="J15" i="2"/>
  <c r="L15" i="2"/>
  <c r="M15" i="2"/>
  <c r="M30" i="2" s="1"/>
  <c r="O15" i="2"/>
  <c r="P15" i="2"/>
  <c r="Q15" i="2"/>
  <c r="R15" i="2"/>
  <c r="S15" i="2"/>
  <c r="T15" i="2"/>
  <c r="U15" i="2"/>
  <c r="U30" i="2" s="1"/>
  <c r="V15" i="2"/>
  <c r="Y15" i="2"/>
  <c r="E16" i="2"/>
  <c r="H16" i="2"/>
  <c r="K16" i="2"/>
  <c r="N16" i="2"/>
  <c r="W16" i="2" s="1"/>
  <c r="Q16" i="2"/>
  <c r="T16" i="2"/>
  <c r="X16" i="2"/>
  <c r="Y16" i="2"/>
  <c r="E17" i="2"/>
  <c r="H17" i="2"/>
  <c r="K17" i="2"/>
  <c r="K20" i="2" s="1"/>
  <c r="N17" i="2"/>
  <c r="X17" i="2"/>
  <c r="Y17" i="2"/>
  <c r="J22" i="1" s="1"/>
  <c r="E18" i="2"/>
  <c r="H18" i="2"/>
  <c r="K18" i="2"/>
  <c r="N18" i="2"/>
  <c r="W18" i="2" s="1"/>
  <c r="X18" i="2"/>
  <c r="Y18" i="2"/>
  <c r="E19" i="2"/>
  <c r="W19" i="2" s="1"/>
  <c r="H19" i="2"/>
  <c r="K19" i="2"/>
  <c r="N19" i="2"/>
  <c r="X19" i="2"/>
  <c r="Y19" i="2"/>
  <c r="F20" i="2"/>
  <c r="F29" i="2" s="1"/>
  <c r="G20" i="2"/>
  <c r="H20" i="2"/>
  <c r="I20" i="2"/>
  <c r="J20" i="2"/>
  <c r="Y20" i="2" s="1"/>
  <c r="L20" i="2"/>
  <c r="M20" i="2"/>
  <c r="N20" i="2"/>
  <c r="O20" i="2"/>
  <c r="P20" i="2"/>
  <c r="X20" i="2"/>
  <c r="E21" i="2"/>
  <c r="H21" i="2"/>
  <c r="K21" i="2"/>
  <c r="N21" i="2"/>
  <c r="Q21" i="2"/>
  <c r="T21" i="2"/>
  <c r="W21" i="2"/>
  <c r="X21" i="2"/>
  <c r="Y21" i="2"/>
  <c r="E22" i="2"/>
  <c r="H22" i="2"/>
  <c r="W22" i="2" s="1"/>
  <c r="K22" i="2"/>
  <c r="N22" i="2"/>
  <c r="Q22" i="2"/>
  <c r="T22" i="2"/>
  <c r="T25" i="2" s="1"/>
  <c r="T30" i="2" s="1"/>
  <c r="X22" i="2"/>
  <c r="Y22" i="2"/>
  <c r="E23" i="2"/>
  <c r="W23" i="2" s="1"/>
  <c r="H23" i="2"/>
  <c r="K23" i="2"/>
  <c r="N23" i="2"/>
  <c r="Q23" i="2"/>
  <c r="Q25" i="2" s="1"/>
  <c r="T23" i="2"/>
  <c r="X23" i="2"/>
  <c r="Y23" i="2"/>
  <c r="Y25" i="2" s="1"/>
  <c r="E24" i="2"/>
  <c r="H24" i="2"/>
  <c r="K24" i="2"/>
  <c r="N24" i="2"/>
  <c r="W24" i="2" s="1"/>
  <c r="Q24" i="2"/>
  <c r="T24" i="2"/>
  <c r="X24" i="2"/>
  <c r="X25" i="2" s="1"/>
  <c r="Y24" i="2"/>
  <c r="F25" i="2"/>
  <c r="G25" i="2"/>
  <c r="G29" i="2" s="1"/>
  <c r="I25" i="2"/>
  <c r="J25" i="2"/>
  <c r="K25" i="2"/>
  <c r="L25" i="2"/>
  <c r="M25" i="2"/>
  <c r="O25" i="2"/>
  <c r="O29" i="2" s="1"/>
  <c r="N29" i="2" s="1"/>
  <c r="P25" i="2"/>
  <c r="R25" i="2"/>
  <c r="S25" i="2"/>
  <c r="S29" i="2" s="1"/>
  <c r="U25" i="2"/>
  <c r="V25" i="2"/>
  <c r="E26" i="2"/>
  <c r="H26" i="2"/>
  <c r="H28" i="2" s="1"/>
  <c r="K26" i="2"/>
  <c r="N26" i="2"/>
  <c r="T26" i="2"/>
  <c r="W26" i="2"/>
  <c r="W28" i="2" s="1"/>
  <c r="X26" i="2"/>
  <c r="Y26" i="2"/>
  <c r="E27" i="2"/>
  <c r="H27" i="2"/>
  <c r="K27" i="2"/>
  <c r="N27" i="2"/>
  <c r="T27" i="2"/>
  <c r="W27" i="2"/>
  <c r="X27" i="2"/>
  <c r="Y27" i="2"/>
  <c r="E28" i="2"/>
  <c r="F28" i="2"/>
  <c r="G28" i="2"/>
  <c r="I28" i="2"/>
  <c r="J28" i="2"/>
  <c r="K28" i="2"/>
  <c r="L28" i="2"/>
  <c r="M28" i="2"/>
  <c r="N28" i="2"/>
  <c r="O28" i="2"/>
  <c r="P28" i="2"/>
  <c r="Q28" i="2"/>
  <c r="R28" i="2"/>
  <c r="R29" i="2" s="1"/>
  <c r="S28" i="2"/>
  <c r="T28" i="2"/>
  <c r="U28" i="2"/>
  <c r="V28" i="2"/>
  <c r="V29" i="2" s="1"/>
  <c r="X28" i="2"/>
  <c r="Y28" i="2"/>
  <c r="I29" i="2"/>
  <c r="L29" i="2"/>
  <c r="K29" i="2" s="1"/>
  <c r="M29" i="2"/>
  <c r="P29" i="2"/>
  <c r="U29" i="2"/>
  <c r="T29" i="2" s="1"/>
  <c r="L30" i="2"/>
  <c r="P30" i="2"/>
  <c r="AA1" i="1"/>
  <c r="I5" i="1"/>
  <c r="H5" i="1" s="1"/>
  <c r="J5" i="1"/>
  <c r="K5" i="1"/>
  <c r="N5" i="1"/>
  <c r="Q5" i="1"/>
  <c r="T5" i="1"/>
  <c r="Y5" i="1"/>
  <c r="Z5" i="1"/>
  <c r="AC5" i="1"/>
  <c r="I6" i="1"/>
  <c r="H6" i="1" s="1"/>
  <c r="J6" i="1"/>
  <c r="K6" i="1"/>
  <c r="N6" i="1"/>
  <c r="Q6" i="1"/>
  <c r="T6" i="1"/>
  <c r="Y6" i="1"/>
  <c r="Z6" i="1"/>
  <c r="J7" i="1"/>
  <c r="J20" i="1" s="1"/>
  <c r="K7" i="1"/>
  <c r="N7" i="1"/>
  <c r="Q7" i="1"/>
  <c r="T7" i="1"/>
  <c r="T20" i="1" s="1"/>
  <c r="Z7" i="1"/>
  <c r="Z20" i="1" s="1"/>
  <c r="I8" i="1"/>
  <c r="H8" i="1" s="1"/>
  <c r="K8" i="1"/>
  <c r="K20" i="1" s="1"/>
  <c r="N8" i="1"/>
  <c r="Q8" i="1"/>
  <c r="T8" i="1"/>
  <c r="Z8" i="1"/>
  <c r="H9" i="1"/>
  <c r="I9" i="1"/>
  <c r="J9" i="1"/>
  <c r="Y9" i="1" s="1"/>
  <c r="K9" i="1"/>
  <c r="N9" i="1"/>
  <c r="N20" i="1" s="1"/>
  <c r="Q9" i="1"/>
  <c r="T9" i="1"/>
  <c r="X9" i="1"/>
  <c r="Z9" i="1"/>
  <c r="I10" i="1"/>
  <c r="H10" i="1" s="1"/>
  <c r="K10" i="1"/>
  <c r="N10" i="1"/>
  <c r="Q10" i="1"/>
  <c r="T10" i="1"/>
  <c r="Z10" i="1"/>
  <c r="AC10" i="1"/>
  <c r="I11" i="1"/>
  <c r="H11" i="1" s="1"/>
  <c r="J11" i="1"/>
  <c r="K11" i="1"/>
  <c r="N11" i="1"/>
  <c r="Q11" i="1"/>
  <c r="T11" i="1"/>
  <c r="Y11" i="1"/>
  <c r="Z11" i="1"/>
  <c r="AC11" i="1"/>
  <c r="I12" i="1"/>
  <c r="H12" i="1" s="1"/>
  <c r="K12" i="1"/>
  <c r="N12" i="1"/>
  <c r="Q12" i="1"/>
  <c r="T12" i="1"/>
  <c r="Z12" i="1"/>
  <c r="AC12" i="1"/>
  <c r="I13" i="1"/>
  <c r="H13" i="1" s="1"/>
  <c r="J13" i="1"/>
  <c r="K13" i="1"/>
  <c r="N13" i="1"/>
  <c r="Q13" i="1"/>
  <c r="T13" i="1"/>
  <c r="Y13" i="1"/>
  <c r="Z13" i="1"/>
  <c r="AC13" i="1"/>
  <c r="K14" i="1"/>
  <c r="N14" i="1"/>
  <c r="Q14" i="1"/>
  <c r="T14" i="1"/>
  <c r="X14" i="1"/>
  <c r="W14" i="1" s="1"/>
  <c r="Y14" i="1"/>
  <c r="Z14" i="1"/>
  <c r="AC14" i="1"/>
  <c r="Q15" i="1"/>
  <c r="T15" i="1"/>
  <c r="X15" i="1"/>
  <c r="Y15" i="1"/>
  <c r="W15" i="1" s="1"/>
  <c r="K18" i="1"/>
  <c r="N18" i="1"/>
  <c r="Q18" i="1"/>
  <c r="T18" i="1"/>
  <c r="X18" i="1"/>
  <c r="W18" i="1" s="1"/>
  <c r="Y18" i="1"/>
  <c r="Z18" i="1"/>
  <c r="AC18" i="1"/>
  <c r="K19" i="1"/>
  <c r="N19" i="1"/>
  <c r="Q19" i="1"/>
  <c r="T19" i="1"/>
  <c r="X19" i="1"/>
  <c r="Y19" i="1"/>
  <c r="W19" i="1" s="1"/>
  <c r="Z19" i="1"/>
  <c r="AC19" i="1"/>
  <c r="L20" i="1"/>
  <c r="M20" i="1"/>
  <c r="O20" i="1"/>
  <c r="P20" i="1"/>
  <c r="Q20" i="1"/>
  <c r="R20" i="1"/>
  <c r="S20" i="1"/>
  <c r="U20" i="1"/>
  <c r="U38" i="1" s="1"/>
  <c r="V20" i="1"/>
  <c r="AA20" i="1"/>
  <c r="AB20" i="1"/>
  <c r="AC20" i="1"/>
  <c r="AD20" i="1"/>
  <c r="AE20" i="1"/>
  <c r="I21" i="1"/>
  <c r="H21" i="1" s="1"/>
  <c r="J21" i="1"/>
  <c r="K21" i="1"/>
  <c r="N21" i="1"/>
  <c r="Q21" i="1"/>
  <c r="T21" i="1"/>
  <c r="Y21" i="1"/>
  <c r="Z21" i="1"/>
  <c r="AC21" i="1"/>
  <c r="I22" i="1"/>
  <c r="I26" i="1" s="1"/>
  <c r="K22" i="1"/>
  <c r="N22" i="1"/>
  <c r="Q22" i="1"/>
  <c r="Q26" i="1" s="1"/>
  <c r="T22" i="1"/>
  <c r="Z22" i="1"/>
  <c r="Z26" i="1" s="1"/>
  <c r="AC22" i="1"/>
  <c r="I23" i="1"/>
  <c r="H23" i="1" s="1"/>
  <c r="J23" i="1"/>
  <c r="K23" i="1"/>
  <c r="N23" i="1"/>
  <c r="Q23" i="1"/>
  <c r="T23" i="1"/>
  <c r="Y23" i="1"/>
  <c r="Z23" i="1"/>
  <c r="I24" i="1"/>
  <c r="J24" i="1"/>
  <c r="H24" i="1" s="1"/>
  <c r="K24" i="1"/>
  <c r="N24" i="1"/>
  <c r="Q24" i="1"/>
  <c r="T24" i="1"/>
  <c r="T26" i="1" s="1"/>
  <c r="X24" i="1"/>
  <c r="Z24" i="1"/>
  <c r="K25" i="1"/>
  <c r="N25" i="1"/>
  <c r="Q25" i="1"/>
  <c r="T25" i="1"/>
  <c r="W25" i="1"/>
  <c r="X25" i="1"/>
  <c r="Y25" i="1"/>
  <c r="Z25" i="1"/>
  <c r="K26" i="1"/>
  <c r="L26" i="1"/>
  <c r="M26" i="1"/>
  <c r="N26" i="1"/>
  <c r="O26" i="1"/>
  <c r="P26" i="1"/>
  <c r="R26" i="1"/>
  <c r="S26" i="1"/>
  <c r="U26" i="1"/>
  <c r="V26" i="1"/>
  <c r="AA26" i="1"/>
  <c r="AB26" i="1"/>
  <c r="AD26" i="1"/>
  <c r="AE26" i="1"/>
  <c r="AC26" i="1" s="1"/>
  <c r="H27" i="1"/>
  <c r="I27" i="1"/>
  <c r="J27" i="1"/>
  <c r="K27" i="1"/>
  <c r="N27" i="1"/>
  <c r="N33" i="1" s="1"/>
  <c r="N37" i="1" s="1"/>
  <c r="N38" i="1" s="1"/>
  <c r="Q27" i="1"/>
  <c r="T27" i="1"/>
  <c r="W27" i="1"/>
  <c r="X27" i="1"/>
  <c r="Y27" i="1"/>
  <c r="Z27" i="1"/>
  <c r="AC27" i="1"/>
  <c r="AC33" i="1" s="1"/>
  <c r="H28" i="1"/>
  <c r="I28" i="1"/>
  <c r="J28" i="1"/>
  <c r="K28" i="1"/>
  <c r="N28" i="1"/>
  <c r="Q28" i="1"/>
  <c r="T28" i="1"/>
  <c r="W28" i="1"/>
  <c r="X28" i="1"/>
  <c r="Y28" i="1"/>
  <c r="Z28" i="1"/>
  <c r="AC28" i="1"/>
  <c r="I29" i="1"/>
  <c r="K29" i="1"/>
  <c r="N29" i="1"/>
  <c r="Q29" i="1"/>
  <c r="T29" i="1"/>
  <c r="X29" i="1"/>
  <c r="Z29" i="1"/>
  <c r="AC29" i="1"/>
  <c r="J30" i="1"/>
  <c r="K30" i="1"/>
  <c r="N30" i="1"/>
  <c r="Q30" i="1"/>
  <c r="T30" i="1"/>
  <c r="Y30" i="1"/>
  <c r="Z30" i="1"/>
  <c r="AC30" i="1"/>
  <c r="K31" i="1"/>
  <c r="N31" i="1"/>
  <c r="Q31" i="1"/>
  <c r="T31" i="1"/>
  <c r="T33" i="1" s="1"/>
  <c r="T37" i="1" s="1"/>
  <c r="T38" i="1" s="1"/>
  <c r="W31" i="1"/>
  <c r="X31" i="1"/>
  <c r="Y31" i="1"/>
  <c r="H32" i="1"/>
  <c r="K32" i="1"/>
  <c r="N32" i="1"/>
  <c r="Q32" i="1"/>
  <c r="T32" i="1"/>
  <c r="W32" i="1"/>
  <c r="X32" i="1"/>
  <c r="Y32" i="1"/>
  <c r="Z32" i="1"/>
  <c r="Z33" i="1" s="1"/>
  <c r="K33" i="1"/>
  <c r="L33" i="1"/>
  <c r="L37" i="1" s="1"/>
  <c r="L38" i="1" s="1"/>
  <c r="M33" i="1"/>
  <c r="O33" i="1"/>
  <c r="O37" i="1" s="1"/>
  <c r="O38" i="1" s="1"/>
  <c r="P33" i="1"/>
  <c r="P37" i="1" s="1"/>
  <c r="P38" i="1" s="1"/>
  <c r="Q33" i="1"/>
  <c r="R33" i="1"/>
  <c r="S33" i="1"/>
  <c r="S37" i="1" s="1"/>
  <c r="S38" i="1" s="1"/>
  <c r="U33" i="1"/>
  <c r="V33" i="1"/>
  <c r="AA33" i="1"/>
  <c r="AA37" i="1" s="1"/>
  <c r="AA38" i="1" s="1"/>
  <c r="AB33" i="1"/>
  <c r="AB37" i="1" s="1"/>
  <c r="AB38" i="1" s="1"/>
  <c r="AD33" i="1"/>
  <c r="AE33" i="1"/>
  <c r="AE37" i="1" s="1"/>
  <c r="AE38" i="1" s="1"/>
  <c r="H34" i="1"/>
  <c r="H36" i="1" s="1"/>
  <c r="I34" i="1"/>
  <c r="J34" i="1"/>
  <c r="K34" i="1"/>
  <c r="K36" i="1" s="1"/>
  <c r="K37" i="1" s="1"/>
  <c r="K38" i="1" s="1"/>
  <c r="N34" i="1"/>
  <c r="Q34" i="1"/>
  <c r="T34" i="1"/>
  <c r="W34" i="1"/>
  <c r="X34" i="1"/>
  <c r="Y34" i="1"/>
  <c r="Z34" i="1"/>
  <c r="AC34" i="1"/>
  <c r="AC36" i="1" s="1"/>
  <c r="AC37" i="1" s="1"/>
  <c r="AC38" i="1" s="1"/>
  <c r="H35" i="1"/>
  <c r="I35" i="1"/>
  <c r="J35" i="1"/>
  <c r="K35" i="1"/>
  <c r="N35" i="1"/>
  <c r="Q35" i="1"/>
  <c r="X35" i="1"/>
  <c r="W35" i="1" s="1"/>
  <c r="Y35" i="1"/>
  <c r="Z35" i="1"/>
  <c r="I36" i="1"/>
  <c r="X36" i="1" s="1"/>
  <c r="J36" i="1"/>
  <c r="Y36" i="1" s="1"/>
  <c r="L36" i="1"/>
  <c r="M36" i="1"/>
  <c r="M37" i="1" s="1"/>
  <c r="M38" i="1" s="1"/>
  <c r="N36" i="1"/>
  <c r="O36" i="1"/>
  <c r="P36" i="1"/>
  <c r="Q36" i="1"/>
  <c r="Q37" i="1" s="1"/>
  <c r="Q38" i="1" s="1"/>
  <c r="R36" i="1"/>
  <c r="S36" i="1"/>
  <c r="U36" i="1"/>
  <c r="V36" i="1"/>
  <c r="Z36" i="1"/>
  <c r="AA36" i="1"/>
  <c r="AB36" i="1"/>
  <c r="AD36" i="1"/>
  <c r="AE36" i="1"/>
  <c r="R37" i="1"/>
  <c r="U37" i="1"/>
  <c r="V37" i="1"/>
  <c r="AD37" i="1"/>
  <c r="R38" i="1"/>
  <c r="V38" i="1"/>
  <c r="AD38" i="1"/>
  <c r="Q29" i="2" l="1"/>
  <c r="W25" i="2"/>
  <c r="Y30" i="2"/>
  <c r="X29" i="2"/>
  <c r="W36" i="1"/>
  <c r="Z37" i="1"/>
  <c r="Z38" i="1" s="1"/>
  <c r="W9" i="1"/>
  <c r="Y29" i="2"/>
  <c r="E29" i="2"/>
  <c r="X30" i="2"/>
  <c r="W15" i="2"/>
  <c r="Y22" i="1"/>
  <c r="Y26" i="1" s="1"/>
  <c r="J26" i="1"/>
  <c r="Q30" i="2"/>
  <c r="J29" i="1"/>
  <c r="Y24" i="1"/>
  <c r="W24" i="1" s="1"/>
  <c r="X23" i="1"/>
  <c r="W23" i="1" s="1"/>
  <c r="X22" i="1"/>
  <c r="H22" i="1"/>
  <c r="H26" i="1" s="1"/>
  <c r="X21" i="1"/>
  <c r="W21" i="1" s="1"/>
  <c r="X13" i="1"/>
  <c r="W13" i="1" s="1"/>
  <c r="X12" i="1"/>
  <c r="W12" i="1" s="1"/>
  <c r="X11" i="1"/>
  <c r="W11" i="1" s="1"/>
  <c r="X10" i="1"/>
  <c r="W10" i="1" s="1"/>
  <c r="Y7" i="1"/>
  <c r="Y20" i="1" s="1"/>
  <c r="I7" i="1"/>
  <c r="X6" i="1"/>
  <c r="W6" i="1" s="1"/>
  <c r="X5" i="1"/>
  <c r="S30" i="2"/>
  <c r="O30" i="2"/>
  <c r="G30" i="2"/>
  <c r="N25" i="2"/>
  <c r="N30" i="2" s="1"/>
  <c r="E20" i="2"/>
  <c r="W20" i="2" s="1"/>
  <c r="H15" i="2"/>
  <c r="I30" i="1"/>
  <c r="V30" i="2"/>
  <c r="R30" i="2"/>
  <c r="J30" i="2"/>
  <c r="F30" i="2"/>
  <c r="E25" i="2"/>
  <c r="W17" i="2"/>
  <c r="K15" i="2"/>
  <c r="K30" i="2" s="1"/>
  <c r="X8" i="1"/>
  <c r="W8" i="1" s="1"/>
  <c r="J29" i="2"/>
  <c r="H29" i="2" s="1"/>
  <c r="H25" i="2"/>
  <c r="W5" i="1" l="1"/>
  <c r="W29" i="2"/>
  <c r="H30" i="1"/>
  <c r="X30" i="1"/>
  <c r="I33" i="1"/>
  <c r="I37" i="1" s="1"/>
  <c r="H29" i="1"/>
  <c r="H33" i="1" s="1"/>
  <c r="Y29" i="1"/>
  <c r="J33" i="1"/>
  <c r="J37" i="1" s="1"/>
  <c r="J38" i="1" s="1"/>
  <c r="H30" i="2"/>
  <c r="H7" i="1"/>
  <c r="H20" i="1" s="1"/>
  <c r="X7" i="1"/>
  <c r="W7" i="1" s="1"/>
  <c r="I20" i="1"/>
  <c r="X26" i="1"/>
  <c r="W22" i="1"/>
  <c r="W26" i="1" s="1"/>
  <c r="W30" i="2"/>
  <c r="E30" i="2"/>
  <c r="H37" i="1" l="1"/>
  <c r="H38" i="1" s="1"/>
  <c r="I38" i="1"/>
  <c r="X20" i="1"/>
  <c r="X33" i="1"/>
  <c r="X37" i="1" s="1"/>
  <c r="X38" i="1" s="1"/>
  <c r="W30" i="1"/>
  <c r="W20" i="1"/>
  <c r="Y33" i="1"/>
  <c r="Y37" i="1" s="1"/>
  <c r="Y38" i="1" s="1"/>
  <c r="W29" i="1"/>
  <c r="W33" i="1" s="1"/>
  <c r="W37" i="1" s="1"/>
  <c r="W38" i="1" s="1"/>
</calcChain>
</file>

<file path=xl/sharedStrings.xml><?xml version="1.0" encoding="utf-8"?>
<sst xmlns="http://schemas.openxmlformats.org/spreadsheetml/2006/main" count="250" uniqueCount="123">
  <si>
    <r>
      <rPr>
        <sz val="9"/>
        <rFont val="ＭＳ Ｐゴシック"/>
        <family val="3"/>
        <charset val="128"/>
      </rPr>
      <t>合</t>
    </r>
    <r>
      <rPr>
        <sz val="9"/>
        <rFont val="Arial"/>
        <family val="2"/>
      </rPr>
      <t xml:space="preserve">                          </t>
    </r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</si>
  <si>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私　　　　　　立　　　　　　計</t>
    </r>
    <rPh sb="0" eb="1">
      <t>ワタシ</t>
    </rPh>
    <rPh sb="7" eb="8">
      <t>リツ</t>
    </rPh>
    <rPh sb="14" eb="15">
      <t>ケイ</t>
    </rPh>
    <phoneticPr fontId="6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</si>
  <si>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</si>
  <si>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昼</t>
    </r>
  </si>
  <si>
    <r>
      <rPr>
        <sz val="9"/>
        <rFont val="ＭＳ Ｐゴシック"/>
        <family val="3"/>
        <charset val="128"/>
      </rPr>
      <t>発達科学</t>
    </r>
  </si>
  <si>
    <r>
      <rPr>
        <sz val="9"/>
        <rFont val="ＭＳ Ｐゴシック"/>
        <family val="3"/>
        <charset val="128"/>
      </rPr>
      <t>経</t>
    </r>
    <r>
      <rPr>
        <sz val="9"/>
        <rFont val="Arial"/>
        <family val="2"/>
      </rPr>
      <t xml:space="preserve">      </t>
    </r>
    <r>
      <rPr>
        <sz val="9"/>
        <rFont val="ＭＳ Ｐゴシック"/>
        <family val="3"/>
        <charset val="128"/>
      </rPr>
      <t>営</t>
    </r>
  </si>
  <si>
    <t>087-841-3255</t>
  </si>
  <si>
    <r>
      <rPr>
        <sz val="9"/>
        <rFont val="ＭＳ Ｐゴシック"/>
        <family val="3"/>
        <charset val="128"/>
      </rPr>
      <t>高松市春日町</t>
    </r>
    <r>
      <rPr>
        <sz val="9"/>
        <rFont val="Arial"/>
        <family val="2"/>
      </rPr>
      <t>960</t>
    </r>
    <phoneticPr fontId="6"/>
  </si>
  <si>
    <t>761-0194</t>
  </si>
  <si>
    <r>
      <rPr>
        <sz val="9"/>
        <rFont val="ＭＳ Ｐゴシック"/>
        <family val="3"/>
        <charset val="128"/>
      </rPr>
      <t>高松大学</t>
    </r>
  </si>
  <si>
    <r>
      <t xml:space="preserve">    </t>
    </r>
    <r>
      <rPr>
        <sz val="9"/>
        <rFont val="ＭＳ Ｐゴシック"/>
        <family val="3"/>
        <charset val="128"/>
      </rPr>
      <t>計</t>
    </r>
  </si>
  <si>
    <t>一般教育</t>
    <phoneticPr fontId="6"/>
  </si>
  <si>
    <r>
      <rPr>
        <sz val="9"/>
        <rFont val="ＭＳ Ｐゴシック"/>
        <family val="3"/>
        <charset val="128"/>
      </rPr>
      <t>昼</t>
    </r>
    <rPh sb="0" eb="1">
      <t>ヒル</t>
    </rPh>
    <phoneticPr fontId="10"/>
  </si>
  <si>
    <t>いずれの学部にも所属しない聴講生・研究生</t>
    <rPh sb="4" eb="5">
      <t>ガク</t>
    </rPh>
    <rPh sb="5" eb="6">
      <t>ブ</t>
    </rPh>
    <rPh sb="8" eb="10">
      <t>ショゾク</t>
    </rPh>
    <rPh sb="13" eb="16">
      <t>チョウコウセイ</t>
    </rPh>
    <rPh sb="17" eb="20">
      <t>ケンキュウセイ</t>
    </rPh>
    <phoneticPr fontId="10"/>
  </si>
  <si>
    <r>
      <rPr>
        <sz val="9"/>
        <rFont val="ＭＳ Ｐゴシック"/>
        <family val="3"/>
        <charset val="128"/>
      </rPr>
      <t>香川薬学</t>
    </r>
  </si>
  <si>
    <r>
      <rPr>
        <sz val="9"/>
        <rFont val="ＭＳ Ｐゴシック"/>
        <family val="3"/>
        <charset val="128"/>
      </rPr>
      <t>保健福祉</t>
    </r>
  </si>
  <si>
    <r>
      <rPr>
        <sz val="9"/>
        <rFont val="ＭＳ Ｐゴシック"/>
        <family val="3"/>
        <charset val="128"/>
      </rPr>
      <t>理工学</t>
    </r>
  </si>
  <si>
    <r>
      <rPr>
        <sz val="9"/>
        <rFont val="ＭＳ Ｐゴシック"/>
        <family val="3"/>
        <charset val="128"/>
      </rPr>
      <t>文　　　学</t>
    </r>
  </si>
  <si>
    <t>087-899-7100</t>
  </si>
  <si>
    <r>
      <rPr>
        <sz val="9"/>
        <rFont val="ＭＳ Ｐゴシック"/>
        <family val="3"/>
        <charset val="128"/>
      </rPr>
      <t>さぬき市志度</t>
    </r>
    <r>
      <rPr>
        <sz val="9"/>
        <rFont val="Arial"/>
        <family val="2"/>
      </rPr>
      <t>1314-1</t>
    </r>
  </si>
  <si>
    <t>769-2193</t>
  </si>
  <si>
    <r>
      <rPr>
        <sz val="9"/>
        <rFont val="ＭＳ Ｐゴシック"/>
        <family val="3"/>
        <charset val="128"/>
      </rPr>
      <t>徳島文理大学</t>
    </r>
  </si>
  <si>
    <t xml:space="preserve">    計</t>
  </si>
  <si>
    <t>その他</t>
    <phoneticPr fontId="6"/>
  </si>
  <si>
    <t>昼</t>
  </si>
  <si>
    <t>社会福祉</t>
  </si>
  <si>
    <t>社　　　会</t>
  </si>
  <si>
    <t>文　　　学</t>
  </si>
  <si>
    <t>0877-62-2111</t>
  </si>
  <si>
    <t>善通寺市文京町3-2-1</t>
  </si>
  <si>
    <t>765-8505</t>
  </si>
  <si>
    <t>四国学院大学</t>
  </si>
  <si>
    <r>
      <rPr>
        <sz val="9"/>
        <rFont val="ＭＳ Ｐゴシック"/>
        <family val="3"/>
        <charset val="128"/>
      </rPr>
      <t>私立</t>
    </r>
    <rPh sb="0" eb="2">
      <t>シリツ</t>
    </rPh>
    <phoneticPr fontId="6"/>
  </si>
  <si>
    <r>
      <rPr>
        <sz val="9"/>
        <rFont val="ＭＳ Ｐゴシック"/>
        <family val="3"/>
        <charset val="128"/>
      </rPr>
      <t>昼</t>
    </r>
    <rPh sb="0" eb="1">
      <t>ヒル</t>
    </rPh>
    <phoneticPr fontId="6"/>
  </si>
  <si>
    <r>
      <rPr>
        <sz val="9"/>
        <rFont val="ＭＳ Ｐゴシック"/>
        <family val="3"/>
        <charset val="128"/>
      </rPr>
      <t>保健医療</t>
    </r>
    <rPh sb="0" eb="2">
      <t>ホケン</t>
    </rPh>
    <rPh sb="2" eb="4">
      <t>イリョウ</t>
    </rPh>
    <phoneticPr fontId="6"/>
  </si>
  <si>
    <t>087-870-1212</t>
    <phoneticPr fontId="6"/>
  </si>
  <si>
    <r>
      <rPr>
        <sz val="9"/>
        <rFont val="ＭＳ Ｐゴシック"/>
        <family val="3"/>
        <charset val="128"/>
      </rPr>
      <t>高松市牟礼町原</t>
    </r>
    <r>
      <rPr>
        <sz val="9"/>
        <rFont val="Arial"/>
        <family val="2"/>
      </rPr>
      <t>281-1</t>
    </r>
    <rPh sb="0" eb="3">
      <t>タカマツシ</t>
    </rPh>
    <rPh sb="3" eb="5">
      <t>ムレ</t>
    </rPh>
    <rPh sb="5" eb="6">
      <t>チョウ</t>
    </rPh>
    <rPh sb="6" eb="7">
      <t>ハラ</t>
    </rPh>
    <phoneticPr fontId="6"/>
  </si>
  <si>
    <t>761-0123</t>
    <phoneticPr fontId="6"/>
  </si>
  <si>
    <r>
      <rPr>
        <sz val="9"/>
        <rFont val="ＭＳ Ｐゴシック"/>
        <family val="3"/>
        <charset val="128"/>
      </rPr>
      <t>保健医療大学</t>
    </r>
    <rPh sb="0" eb="2">
      <t>ホケン</t>
    </rPh>
    <rPh sb="2" eb="4">
      <t>イリョウ</t>
    </rPh>
    <rPh sb="4" eb="6">
      <t>ダイガク</t>
    </rPh>
    <phoneticPr fontId="6"/>
  </si>
  <si>
    <r>
      <rPr>
        <sz val="9"/>
        <rFont val="ＭＳ Ｐゴシック"/>
        <family val="3"/>
        <charset val="128"/>
      </rPr>
      <t>県</t>
    </r>
    <rPh sb="0" eb="1">
      <t>ケン</t>
    </rPh>
    <phoneticPr fontId="6"/>
  </si>
  <si>
    <t>地域マネジメント研究</t>
    <phoneticPr fontId="6"/>
  </si>
  <si>
    <t>087-832-1807</t>
  </si>
  <si>
    <r>
      <t>高松市幸町</t>
    </r>
    <r>
      <rPr>
        <sz val="9"/>
        <rFont val="Arial"/>
        <family val="2"/>
        <charset val="1"/>
      </rPr>
      <t>2-1</t>
    </r>
  </si>
  <si>
    <t>760-8523</t>
  </si>
  <si>
    <t>（工学系）</t>
    <phoneticPr fontId="10"/>
  </si>
  <si>
    <t>087-864-2038</t>
  </si>
  <si>
    <r>
      <rPr>
        <sz val="9"/>
        <rFont val="ＭＳ Ｐゴシック"/>
        <family val="3"/>
        <charset val="128"/>
      </rPr>
      <t>高松市林町</t>
    </r>
    <r>
      <rPr>
        <sz val="9"/>
        <rFont val="Arial"/>
        <family val="2"/>
      </rPr>
      <t>2217-20</t>
    </r>
    <phoneticPr fontId="10"/>
  </si>
  <si>
    <t>761-0396</t>
  </si>
  <si>
    <t>（教育・人文系、法学系、経済学系）</t>
    <phoneticPr fontId="10"/>
  </si>
  <si>
    <t>087-832-1826</t>
  </si>
  <si>
    <r>
      <rPr>
        <sz val="9"/>
        <rFont val="ＭＳ Ｐゴシック"/>
        <family val="3"/>
        <charset val="128"/>
      </rPr>
      <t>高松市幸町</t>
    </r>
    <r>
      <rPr>
        <sz val="9"/>
        <rFont val="Arial"/>
        <family val="2"/>
      </rPr>
      <t>2-1</t>
    </r>
    <phoneticPr fontId="10"/>
  </si>
  <si>
    <t>学</t>
    <rPh sb="0" eb="1">
      <t>ガク</t>
    </rPh>
    <phoneticPr fontId="6"/>
  </si>
  <si>
    <t>創発科学</t>
  </si>
  <si>
    <t>大</t>
    <rPh sb="0" eb="1">
      <t>ダイ</t>
    </rPh>
    <phoneticPr fontId="6"/>
  </si>
  <si>
    <t>教養教育</t>
  </si>
  <si>
    <t>087-832-1152</t>
  </si>
  <si>
    <r>
      <t>高松市幸町</t>
    </r>
    <r>
      <rPr>
        <sz val="9"/>
        <rFont val="Arial"/>
        <family val="2"/>
        <charset val="1"/>
      </rPr>
      <t>1-1</t>
    </r>
  </si>
  <si>
    <t>760-8521</t>
  </si>
  <si>
    <t>川</t>
  </si>
  <si>
    <t>農　　　学</t>
  </si>
  <si>
    <t>087-891-3008</t>
  </si>
  <si>
    <r>
      <rPr>
        <sz val="9"/>
        <rFont val="ＭＳ Ｐゴシック"/>
        <family val="3"/>
        <charset val="128"/>
      </rPr>
      <t>木田郡三木町池戸</t>
    </r>
    <r>
      <rPr>
        <sz val="9"/>
        <rFont val="Arial"/>
        <family val="2"/>
      </rPr>
      <t>2393</t>
    </r>
  </si>
  <si>
    <t>761-0795</t>
  </si>
  <si>
    <t>香</t>
  </si>
  <si>
    <t>工　　　学</t>
  </si>
  <si>
    <t>087-864-2000</t>
  </si>
  <si>
    <r>
      <t>高松市林町</t>
    </r>
    <r>
      <rPr>
        <sz val="9"/>
        <rFont val="Arial"/>
        <family val="2"/>
        <charset val="1"/>
      </rPr>
      <t>2217-20</t>
    </r>
  </si>
  <si>
    <t>創　造　工　学</t>
  </si>
  <si>
    <r>
      <rPr>
        <sz val="9"/>
        <rFont val="ＭＳ Ｐゴシック"/>
        <family val="3"/>
        <charset val="128"/>
      </rPr>
      <t>高松市林町</t>
    </r>
    <r>
      <rPr>
        <sz val="9"/>
        <rFont val="Arial"/>
        <family val="2"/>
      </rPr>
      <t>2217-20</t>
    </r>
  </si>
  <si>
    <t>医学</t>
  </si>
  <si>
    <t>087-898-5111</t>
  </si>
  <si>
    <r>
      <rPr>
        <sz val="9"/>
        <rFont val="ＭＳ Ｐゴシック"/>
        <family val="3"/>
        <charset val="128"/>
      </rPr>
      <t>木田郡三木町池戸</t>
    </r>
    <r>
      <rPr>
        <sz val="9"/>
        <rFont val="Arial"/>
        <family val="2"/>
      </rPr>
      <t>1750-1</t>
    </r>
  </si>
  <si>
    <t>761-0793</t>
  </si>
  <si>
    <t>人</t>
  </si>
  <si>
    <t>夜</t>
  </si>
  <si>
    <t>〃</t>
  </si>
  <si>
    <t>法</t>
  </si>
  <si>
    <t>経　　　済</t>
  </si>
  <si>
    <t>087-832-1813</t>
    <phoneticPr fontId="6"/>
  </si>
  <si>
    <t>学</t>
  </si>
  <si>
    <t>大</t>
  </si>
  <si>
    <t>法　　　学</t>
  </si>
  <si>
    <t>立</t>
  </si>
  <si>
    <t>教　　　育</t>
  </si>
  <si>
    <t>087-832-1405</t>
  </si>
  <si>
    <t>760-8522</t>
  </si>
  <si>
    <t>香川大学</t>
  </si>
  <si>
    <t>国</t>
  </si>
  <si>
    <r>
      <rPr>
        <sz val="9"/>
        <rFont val="ＭＳ Ｐゴシック"/>
        <family val="3"/>
        <charset val="128"/>
      </rPr>
      <t>女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</si>
  <si>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</si>
  <si>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合計</t>
    </r>
    <phoneticPr fontId="6"/>
  </si>
  <si>
    <r>
      <rPr>
        <sz val="8"/>
        <rFont val="ＭＳ Ｐゴシック"/>
        <family val="3"/>
        <charset val="128"/>
      </rPr>
      <t>聴講生・その他</t>
    </r>
    <phoneticPr fontId="6"/>
  </si>
  <si>
    <r>
      <rPr>
        <sz val="9"/>
        <rFont val="ＭＳ Ｐゴシック"/>
        <family val="3"/>
        <charset val="128"/>
      </rPr>
      <t>大学院</t>
    </r>
    <phoneticPr fontId="6"/>
  </si>
  <si>
    <r>
      <rPr>
        <sz val="9"/>
        <rFont val="ＭＳ Ｐゴシック"/>
        <family val="3"/>
        <charset val="128"/>
      </rPr>
      <t>専攻科</t>
    </r>
    <phoneticPr fontId="6"/>
  </si>
  <si>
    <r>
      <rPr>
        <sz val="9"/>
        <rFont val="ＭＳ Ｐゴシック"/>
        <family val="3"/>
        <charset val="128"/>
      </rPr>
      <t>別　科</t>
    </r>
    <rPh sb="0" eb="1">
      <t>ベツ</t>
    </rPh>
    <rPh sb="2" eb="3">
      <t>カ</t>
    </rPh>
    <phoneticPr fontId="6"/>
  </si>
  <si>
    <r>
      <t xml:space="preserve"> </t>
    </r>
    <r>
      <rPr>
        <sz val="9"/>
        <rFont val="ＭＳ Ｐゴシック"/>
        <family val="3"/>
        <charset val="128"/>
      </rPr>
      <t>学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部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（本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科）</t>
    </r>
  </si>
  <si>
    <r>
      <rPr>
        <sz val="9"/>
        <rFont val="ＭＳ Ｐゴシック"/>
        <family val="3"/>
        <charset val="128"/>
      </rPr>
      <t>学部名等</t>
    </r>
    <rPh sb="3" eb="4">
      <t>トウ</t>
    </rPh>
    <phoneticPr fontId="6"/>
  </si>
  <si>
    <r>
      <rPr>
        <sz val="9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6"/>
  </si>
  <si>
    <r>
      <rPr>
        <sz val="9"/>
        <rFont val="ＭＳ Ｐゴシック"/>
        <family val="3"/>
        <charset val="128"/>
      </rPr>
      <t>所在地</t>
    </r>
    <rPh sb="0" eb="3">
      <t>ショザイチ</t>
    </rPh>
    <phoneticPr fontId="6"/>
  </si>
  <si>
    <r>
      <rPr>
        <sz val="9"/>
        <rFont val="ＭＳ Ｐゴシック"/>
        <family val="3"/>
        <charset val="128"/>
      </rPr>
      <t>郵便番号</t>
    </r>
    <rPh sb="0" eb="4">
      <t>ユウビンバンゴウ</t>
    </rPh>
    <phoneticPr fontId="6"/>
  </si>
  <si>
    <r>
      <rPr>
        <sz val="9"/>
        <rFont val="ＭＳ Ｐゴシック"/>
        <family val="3"/>
        <charset val="128"/>
      </rPr>
      <t>大学名</t>
    </r>
    <rPh sb="0" eb="3">
      <t>ダイガクメイ</t>
    </rPh>
    <phoneticPr fontId="6"/>
  </si>
  <si>
    <r>
      <rPr>
        <sz val="9"/>
        <rFont val="ＭＳ Ｐゴシック"/>
        <family val="3"/>
        <charset val="128"/>
      </rPr>
      <t>設置者</t>
    </r>
    <rPh sb="0" eb="3">
      <t>セッチシャ</t>
    </rPh>
    <phoneticPr fontId="6"/>
  </si>
  <si>
    <r>
      <rPr>
        <sz val="9"/>
        <rFont val="ＭＳ Ｐゴシック"/>
        <family val="3"/>
        <charset val="128"/>
      </rPr>
      <t>本務職員数</t>
    </r>
    <phoneticPr fontId="6"/>
  </si>
  <si>
    <r>
      <rPr>
        <sz val="9"/>
        <rFont val="ＭＳ Ｐゴシック"/>
        <family val="3"/>
        <charset val="128"/>
      </rPr>
      <t>本務教員数</t>
    </r>
    <phoneticPr fontId="6"/>
  </si>
  <si>
    <r>
      <t xml:space="preserve"> </t>
    </r>
    <r>
      <rPr>
        <sz val="9"/>
        <rFont val="ＭＳ Ｐゴシック"/>
        <family val="3"/>
        <charset val="128"/>
      </rPr>
      <t>学</t>
    </r>
    <r>
      <rPr>
        <sz val="9"/>
        <rFont val="Arial"/>
        <family val="2"/>
      </rPr>
      <t xml:space="preserve">                    </t>
    </r>
    <r>
      <rPr>
        <sz val="9"/>
        <rFont val="ＭＳ Ｐゴシック"/>
        <family val="3"/>
        <charset val="128"/>
      </rPr>
      <t>生</t>
    </r>
    <r>
      <rPr>
        <sz val="9"/>
        <rFont val="Arial"/>
        <family val="2"/>
      </rPr>
      <t xml:space="preserve">                    </t>
    </r>
    <r>
      <rPr>
        <sz val="9"/>
        <rFont val="ＭＳ Ｐゴシック"/>
        <family val="3"/>
        <charset val="128"/>
      </rPr>
      <t>数</t>
    </r>
  </si>
  <si>
    <r>
      <rPr>
        <sz val="8"/>
        <rFont val="ＭＳ Ｐゴシック"/>
        <family val="3"/>
        <charset val="128"/>
      </rPr>
      <t>昼夜の別</t>
    </r>
    <rPh sb="3" eb="4">
      <t>ベツ</t>
    </rPh>
    <phoneticPr fontId="6"/>
  </si>
  <si>
    <t>令和５年度学校一覧　大学</t>
    <rPh sb="5" eb="7">
      <t>ガッコウ</t>
    </rPh>
    <rPh sb="7" eb="9">
      <t>イチラン</t>
    </rPh>
    <rPh sb="10" eb="12">
      <t>ダイガク</t>
    </rPh>
    <phoneticPr fontId="6"/>
  </si>
  <si>
    <r>
      <rPr>
        <sz val="9"/>
        <rFont val="ＭＳ Ｐゴシック"/>
        <family val="3"/>
        <charset val="128"/>
      </rPr>
      <t>合</t>
    </r>
    <r>
      <rPr>
        <sz val="9"/>
        <rFont val="Arial"/>
        <family val="2"/>
      </rPr>
      <t xml:space="preserve">                     </t>
    </r>
    <r>
      <rPr>
        <sz val="9"/>
        <rFont val="ＭＳ Ｐゴシック"/>
        <family val="3"/>
        <charset val="128"/>
      </rPr>
      <t>計</t>
    </r>
    <rPh sb="0" eb="1">
      <t>ゴウ</t>
    </rPh>
    <rPh sb="22" eb="23">
      <t>ケイ</t>
    </rPh>
    <phoneticPr fontId="6"/>
  </si>
  <si>
    <r>
      <rPr>
        <sz val="9"/>
        <rFont val="ＭＳ Ｐゴシック"/>
        <family val="3"/>
        <charset val="128"/>
      </rPr>
      <t>私　　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　　　　計</t>
    </r>
    <rPh sb="0" eb="1">
      <t>ワタシ</t>
    </rPh>
    <rPh sb="6" eb="7">
      <t>リツ</t>
    </rPh>
    <rPh sb="12" eb="13">
      <t>ケイ</t>
    </rPh>
    <phoneticPr fontId="10"/>
  </si>
  <si>
    <r>
      <rPr>
        <sz val="9"/>
        <rFont val="ＭＳ Ｐゴシック"/>
        <family val="3"/>
        <charset val="128"/>
      </rPr>
      <t>経　　　営</t>
    </r>
  </si>
  <si>
    <t>計</t>
  </si>
  <si>
    <r>
      <rPr>
        <sz val="9"/>
        <rFont val="ＭＳ Ｐゴシック"/>
        <family val="3"/>
        <charset val="128"/>
      </rPr>
      <t>四国学院大学</t>
    </r>
  </si>
  <si>
    <r>
      <t>6</t>
    </r>
    <r>
      <rPr>
        <sz val="9"/>
        <rFont val="ＭＳ Ｐゴシック"/>
        <family val="3"/>
        <charset val="128"/>
      </rPr>
      <t>年次</t>
    </r>
    <phoneticPr fontId="6"/>
  </si>
  <si>
    <r>
      <t>5</t>
    </r>
    <r>
      <rPr>
        <sz val="9"/>
        <rFont val="ＭＳ Ｐゴシック"/>
        <family val="3"/>
        <charset val="128"/>
      </rPr>
      <t>年次</t>
    </r>
    <phoneticPr fontId="6"/>
  </si>
  <si>
    <r>
      <t>4</t>
    </r>
    <r>
      <rPr>
        <sz val="9"/>
        <rFont val="ＭＳ Ｐゴシック"/>
        <family val="3"/>
        <charset val="128"/>
      </rPr>
      <t>年次</t>
    </r>
    <phoneticPr fontId="6"/>
  </si>
  <si>
    <r>
      <t xml:space="preserve">   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 xml:space="preserve">3 </t>
    </r>
    <r>
      <rPr>
        <sz val="9"/>
        <rFont val="ＭＳ Ｐゴシック"/>
        <family val="3"/>
        <charset val="128"/>
      </rPr>
      <t>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 xml:space="preserve">      </t>
    </r>
    <r>
      <rPr>
        <sz val="9"/>
        <rFont val="ＭＳ Ｐゴシック"/>
        <family val="3"/>
        <charset val="128"/>
      </rPr>
      <t>次</t>
    </r>
    <rPh sb="16" eb="17">
      <t>ツギ</t>
    </rPh>
    <phoneticPr fontId="6"/>
  </si>
  <si>
    <r>
      <t>2</t>
    </r>
    <r>
      <rPr>
        <sz val="9"/>
        <rFont val="ＭＳ Ｐゴシック"/>
        <family val="3"/>
        <charset val="128"/>
      </rPr>
      <t>年次</t>
    </r>
    <phoneticPr fontId="6"/>
  </si>
  <si>
    <r>
      <t>1</t>
    </r>
    <r>
      <rPr>
        <sz val="9"/>
        <rFont val="ＭＳ Ｐゴシック"/>
        <family val="3"/>
        <charset val="128"/>
      </rPr>
      <t>年次</t>
    </r>
    <phoneticPr fontId="6"/>
  </si>
  <si>
    <r>
      <rPr>
        <sz val="9"/>
        <rFont val="ＭＳ Ｐゴシック"/>
        <family val="3"/>
        <charset val="128"/>
      </rPr>
      <t>大学名</t>
    </r>
    <phoneticPr fontId="6"/>
  </si>
  <si>
    <r>
      <rPr>
        <sz val="9"/>
        <rFont val="ＭＳ Ｐゴシック"/>
        <family val="3"/>
        <charset val="128"/>
      </rPr>
      <t>生　　　　　　　　　　　　　　数</t>
    </r>
    <rPh sb="0" eb="16">
      <t>ガクセイスウ</t>
    </rPh>
    <phoneticPr fontId="6"/>
  </si>
  <si>
    <r>
      <rPr>
        <sz val="9"/>
        <rFont val="ＭＳ Ｐゴシック"/>
        <family val="3"/>
        <charset val="128"/>
      </rPr>
      <t>　学</t>
    </r>
    <rPh sb="1" eb="2">
      <t>ガク</t>
    </rPh>
    <phoneticPr fontId="6"/>
  </si>
  <si>
    <r>
      <rPr>
        <sz val="9"/>
        <rFont val="ＭＳ Ｐゴシック"/>
        <family val="3"/>
        <charset val="128"/>
      </rPr>
      <t>昼夜　の別</t>
    </r>
    <rPh sb="4" eb="5">
      <t>ベツ</t>
    </rPh>
    <phoneticPr fontId="6"/>
  </si>
  <si>
    <r>
      <rPr>
        <sz val="12"/>
        <rFont val="ＭＳ Ｐゴシック"/>
        <family val="3"/>
        <charset val="128"/>
      </rPr>
      <t>－学部別学生数（本科）－</t>
    </r>
    <rPh sb="1" eb="3">
      <t>ガクブ</t>
    </rPh>
    <rPh sb="3" eb="4">
      <t>ベツ</t>
    </rPh>
    <rPh sb="4" eb="7">
      <t>ガクセイスウ</t>
    </rPh>
    <rPh sb="8" eb="10">
      <t>ホンカ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</si>
</sst>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#,##0;[Red]\-#,##0"/>
  </numFmts>
  <fonts count="1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Arial"/>
      <family val="2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Arial"/>
      <family val="2"/>
      <charset val="1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176" fontId="7" fillId="0" borderId="0" applyBorder="0" applyProtection="0"/>
    <xf numFmtId="176" fontId="7" fillId="0" borderId="0" applyBorder="0" applyProtection="0"/>
    <xf numFmtId="38" fontId="1" fillId="0" borderId="0" applyFont="0" applyFill="0" applyBorder="0" applyAlignment="0" applyProtection="0"/>
    <xf numFmtId="176" fontId="7" fillId="0" borderId="0" applyBorder="0" applyProtection="0"/>
  </cellStyleXfs>
  <cellXfs count="276">
    <xf numFmtId="0" fontId="0" fillId="0" borderId="0" xfId="0"/>
    <xf numFmtId="38" fontId="2" fillId="0" borderId="0" xfId="1" applyFont="1" applyFill="1" applyProtection="1"/>
    <xf numFmtId="38" fontId="2" fillId="0" borderId="0" xfId="1" applyFont="1" applyFill="1" applyBorder="1" applyProtection="1"/>
    <xf numFmtId="38" fontId="2" fillId="0" borderId="0" xfId="1" applyFont="1" applyFill="1" applyAlignment="1" applyProtection="1">
      <alignment shrinkToFit="1"/>
    </xf>
    <xf numFmtId="38" fontId="2" fillId="0" borderId="0" xfId="1" applyFont="1" applyFill="1" applyBorder="1" applyAlignment="1" applyProtection="1">
      <alignment vertical="center" shrinkToFit="1"/>
    </xf>
    <xf numFmtId="38" fontId="2" fillId="0" borderId="0" xfId="1" applyFont="1" applyFill="1" applyBorder="1" applyAlignment="1" applyProtection="1">
      <alignment horizontal="right" vertical="center" shrinkToFit="1"/>
      <protection locked="0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distributed" vertical="center" justifyLastLine="1"/>
    </xf>
    <xf numFmtId="38" fontId="2" fillId="0" borderId="0" xfId="1" applyFont="1" applyFill="1" applyAlignment="1" applyProtection="1">
      <alignment vertical="center"/>
    </xf>
    <xf numFmtId="38" fontId="4" fillId="0" borderId="0" xfId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 applyProtection="1">
      <alignment shrinkToFit="1"/>
    </xf>
    <xf numFmtId="38" fontId="2" fillId="0" borderId="1" xfId="1" applyFont="1" applyFill="1" applyBorder="1" applyAlignment="1" applyProtection="1">
      <alignment vertical="center" shrinkToFit="1"/>
    </xf>
    <xf numFmtId="38" fontId="2" fillId="0" borderId="2" xfId="1" applyFont="1" applyFill="1" applyBorder="1" applyAlignment="1" applyProtection="1">
      <alignment vertical="center" shrinkToFit="1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quotePrefix="1" applyFont="1" applyFill="1" applyBorder="1" applyProtection="1"/>
    <xf numFmtId="38" fontId="2" fillId="0" borderId="5" xfId="1" applyFont="1" applyFill="1" applyBorder="1" applyAlignment="1" applyProtection="1">
      <alignment vertical="center" shrinkToFit="1"/>
    </xf>
    <xf numFmtId="38" fontId="2" fillId="0" borderId="6" xfId="1" applyFont="1" applyFill="1" applyBorder="1" applyAlignment="1" applyProtection="1">
      <alignment vertical="center" shrinkToFit="1"/>
    </xf>
    <xf numFmtId="38" fontId="2" fillId="0" borderId="7" xfId="1" applyFont="1" applyFill="1" applyBorder="1" applyAlignment="1" applyProtection="1">
      <alignment horizontal="distributed" vertical="center"/>
    </xf>
    <xf numFmtId="38" fontId="2" fillId="0" borderId="7" xfId="1" applyFont="1" applyFill="1" applyBorder="1" applyAlignment="1" applyProtection="1">
      <alignment horizontal="center" vertical="center" shrinkToFit="1"/>
    </xf>
    <xf numFmtId="38" fontId="2" fillId="0" borderId="8" xfId="1" applyFont="1" applyFill="1" applyBorder="1" applyAlignment="1" applyProtection="1">
      <alignment horizontal="distributed" vertical="center"/>
    </xf>
    <xf numFmtId="38" fontId="2" fillId="0" borderId="9" xfId="1" applyFont="1" applyFill="1" applyBorder="1" applyAlignment="1" applyProtection="1">
      <alignment horizontal="center" vertical="center"/>
    </xf>
    <xf numFmtId="176" fontId="8" fillId="0" borderId="10" xfId="2" applyFont="1" applyBorder="1" applyAlignment="1" applyProtection="1">
      <alignment vertical="center" shrinkToFit="1"/>
    </xf>
    <xf numFmtId="176" fontId="8" fillId="0" borderId="11" xfId="2" applyFont="1" applyBorder="1" applyAlignment="1" applyProtection="1">
      <alignment vertical="center" shrinkToFit="1"/>
    </xf>
    <xf numFmtId="176" fontId="8" fillId="0" borderId="11" xfId="2" applyFont="1" applyBorder="1" applyAlignment="1" applyProtection="1">
      <alignment vertical="center"/>
    </xf>
    <xf numFmtId="38" fontId="2" fillId="0" borderId="12" xfId="1" applyFont="1" applyFill="1" applyBorder="1" applyAlignment="1" applyProtection="1">
      <alignment horizontal="center" vertical="center"/>
      <protection locked="0"/>
    </xf>
    <xf numFmtId="38" fontId="2" fillId="0" borderId="13" xfId="1" applyFont="1" applyFill="1" applyBorder="1" applyAlignment="1" applyProtection="1">
      <alignment horizontal="center" vertical="center"/>
      <protection locked="0"/>
    </xf>
    <xf numFmtId="38" fontId="2" fillId="0" borderId="14" xfId="1" applyFont="1" applyFill="1" applyBorder="1" applyAlignment="1" applyProtection="1">
      <alignment horizontal="distributed" vertical="center"/>
      <protection locked="0"/>
    </xf>
    <xf numFmtId="38" fontId="2" fillId="0" borderId="14" xfId="1" applyFont="1" applyFill="1" applyBorder="1" applyAlignment="1" applyProtection="1">
      <alignment vertical="center" shrinkToFit="1"/>
      <protection locked="0"/>
    </xf>
    <xf numFmtId="38" fontId="2" fillId="0" borderId="14" xfId="1" applyFont="1" applyFill="1" applyBorder="1" applyAlignment="1" applyProtection="1">
      <alignment horizontal="center" vertical="center" shrinkToFit="1"/>
      <protection locked="0"/>
    </xf>
    <xf numFmtId="38" fontId="2" fillId="0" borderId="15" xfId="1" applyFont="1" applyFill="1" applyBorder="1" applyAlignment="1" applyProtection="1">
      <alignment vertical="center"/>
    </xf>
    <xf numFmtId="176" fontId="8" fillId="0" borderId="16" xfId="2" applyFont="1" applyBorder="1" applyAlignment="1" applyProtection="1">
      <alignment horizontal="right" vertical="center" shrinkToFit="1"/>
      <protection locked="0"/>
    </xf>
    <xf numFmtId="176" fontId="8" fillId="0" borderId="17" xfId="2" applyFont="1" applyBorder="1" applyAlignment="1" applyProtection="1">
      <alignment horizontal="right" vertical="center" shrinkToFit="1"/>
      <protection locked="0"/>
    </xf>
    <xf numFmtId="176" fontId="8" fillId="0" borderId="17" xfId="2" applyFont="1" applyBorder="1" applyAlignment="1" applyProtection="1">
      <alignment horizontal="right" vertical="center" shrinkToFit="1"/>
    </xf>
    <xf numFmtId="176" fontId="8" fillId="0" borderId="18" xfId="2" applyFont="1" applyBorder="1" applyAlignment="1" applyProtection="1">
      <alignment vertical="center" shrinkToFit="1"/>
      <protection locked="0"/>
    </xf>
    <xf numFmtId="176" fontId="8" fillId="0" borderId="18" xfId="2" applyFont="1" applyBorder="1" applyAlignment="1" applyProtection="1">
      <alignment vertical="center" shrinkToFit="1"/>
    </xf>
    <xf numFmtId="176" fontId="8" fillId="0" borderId="19" xfId="2" applyFont="1" applyBorder="1" applyAlignment="1" applyProtection="1">
      <alignment vertical="center" shrinkToFit="1"/>
    </xf>
    <xf numFmtId="176" fontId="8" fillId="0" borderId="20" xfId="2" applyFont="1" applyBorder="1" applyAlignment="1" applyProtection="1">
      <alignment vertical="center" shrinkToFit="1"/>
      <protection locked="0"/>
    </xf>
    <xf numFmtId="176" fontId="8" fillId="0" borderId="18" xfId="2" applyFont="1" applyBorder="1" applyAlignment="1" applyProtection="1">
      <alignment vertical="center"/>
    </xf>
    <xf numFmtId="38" fontId="2" fillId="0" borderId="21" xfId="1" applyFont="1" applyFill="1" applyBorder="1" applyAlignment="1" applyProtection="1">
      <alignment horizontal="center" vertical="center"/>
      <protection locked="0"/>
    </xf>
    <xf numFmtId="38" fontId="2" fillId="0" borderId="22" xfId="1" applyFont="1" applyFill="1" applyBorder="1" applyAlignment="1" applyProtection="1">
      <alignment horizontal="distributed" vertical="center"/>
      <protection locked="0"/>
    </xf>
    <xf numFmtId="176" fontId="8" fillId="0" borderId="19" xfId="2" applyFont="1" applyBorder="1" applyAlignment="1" applyProtection="1">
      <alignment vertical="center" shrinkToFit="1"/>
      <protection locked="0"/>
    </xf>
    <xf numFmtId="176" fontId="8" fillId="0" borderId="23" xfId="2" applyFont="1" applyBorder="1" applyAlignment="1" applyProtection="1">
      <alignment vertical="center" shrinkToFit="1"/>
      <protection locked="0"/>
    </xf>
    <xf numFmtId="176" fontId="8" fillId="0" borderId="19" xfId="2" applyFont="1" applyBorder="1" applyAlignment="1" applyProtection="1">
      <alignment vertical="center"/>
    </xf>
    <xf numFmtId="38" fontId="2" fillId="0" borderId="0" xfId="1" applyFont="1" applyFill="1" applyBorder="1" applyAlignment="1" applyProtection="1">
      <alignment horizontal="center" vertical="center"/>
      <protection locked="0"/>
    </xf>
    <xf numFmtId="38" fontId="2" fillId="0" borderId="24" xfId="1" applyFont="1" applyFill="1" applyBorder="1" applyAlignment="1" applyProtection="1">
      <alignment horizontal="distributed" vertical="center"/>
      <protection locked="0"/>
    </xf>
    <xf numFmtId="38" fontId="2" fillId="0" borderId="24" xfId="1" applyFont="1" applyFill="1" applyBorder="1" applyAlignment="1" applyProtection="1">
      <alignment vertical="center" shrinkToFit="1"/>
      <protection locked="0"/>
    </xf>
    <xf numFmtId="38" fontId="2" fillId="0" borderId="24" xfId="1" applyFont="1" applyFill="1" applyBorder="1" applyAlignment="1" applyProtection="1">
      <alignment horizontal="center" vertical="center" shrinkToFit="1"/>
      <protection locked="0"/>
    </xf>
    <xf numFmtId="38" fontId="2" fillId="0" borderId="25" xfId="1" applyFont="1" applyFill="1" applyBorder="1" applyAlignment="1" applyProtection="1">
      <alignment vertical="center" shrinkToFit="1"/>
      <protection locked="0"/>
    </xf>
    <xf numFmtId="38" fontId="2" fillId="0" borderId="26" xfId="1" applyFont="1" applyFill="1" applyBorder="1" applyAlignment="1" applyProtection="1">
      <alignment vertical="center" shrinkToFit="1"/>
      <protection locked="0"/>
    </xf>
    <xf numFmtId="38" fontId="2" fillId="0" borderId="27" xfId="1" applyFont="1" applyFill="1" applyBorder="1" applyAlignment="1" applyProtection="1">
      <alignment vertical="center" shrinkToFit="1"/>
      <protection locked="0"/>
    </xf>
    <xf numFmtId="38" fontId="2" fillId="0" borderId="28" xfId="1" applyFont="1" applyFill="1" applyBorder="1" applyAlignment="1" applyProtection="1">
      <alignment vertical="center"/>
      <protection locked="0"/>
    </xf>
    <xf numFmtId="38" fontId="2" fillId="0" borderId="27" xfId="1" applyFont="1" applyFill="1" applyBorder="1" applyAlignment="1" applyProtection="1">
      <alignment horizontal="center" vertical="center"/>
      <protection locked="0"/>
    </xf>
    <xf numFmtId="38" fontId="2" fillId="0" borderId="29" xfId="1" applyFont="1" applyFill="1" applyBorder="1" applyAlignment="1" applyProtection="1">
      <alignment horizontal="distributed" vertical="center"/>
      <protection locked="0"/>
    </xf>
    <xf numFmtId="38" fontId="2" fillId="0" borderId="22" xfId="1" applyFont="1" applyFill="1" applyBorder="1" applyAlignment="1" applyProtection="1">
      <alignment vertical="center"/>
      <protection locked="0"/>
    </xf>
    <xf numFmtId="38" fontId="2" fillId="0" borderId="22" xfId="1" applyFont="1" applyFill="1" applyBorder="1" applyAlignment="1" applyProtection="1">
      <alignment horizontal="center" vertical="center"/>
      <protection locked="0"/>
    </xf>
    <xf numFmtId="176" fontId="9" fillId="0" borderId="30" xfId="2" applyFont="1" applyBorder="1" applyAlignment="1" applyProtection="1">
      <alignment vertical="center" shrinkToFit="1"/>
      <protection locked="0"/>
    </xf>
    <xf numFmtId="176" fontId="8" fillId="0" borderId="31" xfId="2" applyFont="1" applyBorder="1" applyAlignment="1" applyProtection="1">
      <alignment vertical="center" shrinkToFit="1"/>
      <protection locked="0"/>
    </xf>
    <xf numFmtId="176" fontId="2" fillId="0" borderId="22" xfId="1" applyNumberFormat="1" applyFont="1" applyFill="1" applyBorder="1" applyAlignment="1" applyProtection="1">
      <alignment vertical="center" shrinkToFit="1"/>
      <protection locked="0"/>
    </xf>
    <xf numFmtId="176" fontId="2" fillId="0" borderId="14" xfId="1" applyNumberFormat="1" applyFont="1" applyFill="1" applyBorder="1" applyAlignment="1" applyProtection="1">
      <alignment vertical="center" shrinkToFit="1"/>
      <protection locked="0"/>
    </xf>
    <xf numFmtId="38" fontId="5" fillId="0" borderId="32" xfId="1" applyFont="1" applyFill="1" applyBorder="1" applyAlignment="1" applyProtection="1">
      <alignment horizontal="distributed" vertical="center"/>
      <protection locked="0"/>
    </xf>
    <xf numFmtId="38" fontId="2" fillId="0" borderId="32" xfId="1" applyFont="1" applyFill="1" applyBorder="1" applyAlignment="1" applyProtection="1">
      <alignment horizontal="distributed" vertical="center"/>
      <protection locked="0"/>
    </xf>
    <xf numFmtId="38" fontId="2" fillId="0" borderId="14" xfId="1" applyFont="1" applyFill="1" applyBorder="1" applyAlignment="1" applyProtection="1">
      <alignment horizontal="left" vertical="center" wrapText="1"/>
      <protection locked="0"/>
    </xf>
    <xf numFmtId="38" fontId="2" fillId="0" borderId="14" xfId="1" applyFont="1" applyFill="1" applyBorder="1" applyAlignment="1" applyProtection="1">
      <alignment horizontal="center" vertical="center"/>
      <protection locked="0"/>
    </xf>
    <xf numFmtId="38" fontId="2" fillId="0" borderId="14" xfId="1" applyFont="1" applyFill="1" applyBorder="1" applyAlignment="1" applyProtection="1">
      <alignment vertical="center"/>
      <protection locked="0"/>
    </xf>
    <xf numFmtId="38" fontId="2" fillId="0" borderId="33" xfId="1" applyFont="1" applyFill="1" applyBorder="1" applyAlignment="1" applyProtection="1">
      <alignment vertical="center"/>
    </xf>
    <xf numFmtId="176" fontId="8" fillId="0" borderId="30" xfId="2" applyFont="1" applyBorder="1" applyAlignment="1" applyProtection="1">
      <alignment vertical="center" shrinkToFit="1"/>
      <protection locked="0"/>
    </xf>
    <xf numFmtId="176" fontId="8" fillId="0" borderId="10" xfId="2" applyFont="1" applyBorder="1" applyAlignment="1" applyProtection="1">
      <alignment vertical="center" shrinkToFit="1"/>
      <protection locked="0"/>
    </xf>
    <xf numFmtId="176" fontId="8" fillId="0" borderId="11" xfId="2" applyFont="1" applyBorder="1" applyAlignment="1" applyProtection="1">
      <alignment vertical="center" shrinkToFit="1"/>
      <protection locked="0"/>
    </xf>
    <xf numFmtId="176" fontId="8" fillId="0" borderId="34" xfId="2" applyFont="1" applyBorder="1" applyAlignment="1" applyProtection="1">
      <alignment vertical="center" shrinkToFit="1"/>
      <protection locked="0"/>
    </xf>
    <xf numFmtId="176" fontId="2" fillId="0" borderId="24" xfId="1" applyNumberFormat="1" applyFont="1" applyFill="1" applyBorder="1" applyAlignment="1" applyProtection="1">
      <alignment vertical="center" shrinkToFit="1"/>
      <protection locked="0"/>
    </xf>
    <xf numFmtId="38" fontId="2" fillId="0" borderId="35" xfId="1" applyFont="1" applyFill="1" applyBorder="1" applyAlignment="1" applyProtection="1">
      <alignment horizontal="center" vertical="center"/>
      <protection locked="0"/>
    </xf>
    <xf numFmtId="176" fontId="2" fillId="0" borderId="36" xfId="1" applyNumberFormat="1" applyFont="1" applyFill="1" applyBorder="1" applyAlignment="1" applyProtection="1">
      <alignment vertical="center" shrinkToFit="1"/>
    </xf>
    <xf numFmtId="176" fontId="2" fillId="0" borderId="37" xfId="1" applyNumberFormat="1" applyFont="1" applyFill="1" applyBorder="1" applyAlignment="1" applyProtection="1">
      <alignment vertical="center" shrinkToFit="1"/>
    </xf>
    <xf numFmtId="176" fontId="2" fillId="0" borderId="38" xfId="1" applyNumberFormat="1" applyFont="1" applyFill="1" applyBorder="1" applyAlignment="1" applyProtection="1">
      <alignment vertical="center" shrinkToFit="1"/>
    </xf>
    <xf numFmtId="176" fontId="2" fillId="0" borderId="39" xfId="1" applyNumberFormat="1" applyFont="1" applyFill="1" applyBorder="1" applyAlignment="1" applyProtection="1">
      <alignment vertical="center"/>
      <protection locked="0"/>
    </xf>
    <xf numFmtId="176" fontId="2" fillId="0" borderId="38" xfId="1" applyNumberFormat="1" applyFont="1" applyFill="1" applyBorder="1" applyAlignment="1" applyProtection="1">
      <alignment horizontal="center" vertical="center"/>
      <protection locked="0"/>
    </xf>
    <xf numFmtId="176" fontId="2" fillId="0" borderId="40" xfId="1" applyNumberFormat="1" applyFont="1" applyFill="1" applyBorder="1" applyAlignment="1" applyProtection="1">
      <alignment horizontal="distributed" vertical="center"/>
      <protection locked="0"/>
    </xf>
    <xf numFmtId="176" fontId="2" fillId="0" borderId="41" xfId="1" applyNumberFormat="1" applyFont="1" applyFill="1" applyBorder="1" applyAlignment="1" applyProtection="1">
      <alignment vertical="center" shrinkToFit="1"/>
      <protection locked="0"/>
    </xf>
    <xf numFmtId="176" fontId="2" fillId="0" borderId="41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41" xfId="1" applyNumberFormat="1" applyFont="1" applyFill="1" applyBorder="1" applyAlignment="1" applyProtection="1">
      <alignment vertical="center"/>
      <protection locked="0"/>
    </xf>
    <xf numFmtId="176" fontId="2" fillId="0" borderId="42" xfId="3" applyFont="1" applyBorder="1" applyAlignment="1" applyProtection="1">
      <alignment vertical="center" shrinkToFit="1"/>
      <protection locked="0"/>
    </xf>
    <xf numFmtId="176" fontId="2" fillId="0" borderId="18" xfId="3" applyFont="1" applyBorder="1" applyAlignment="1" applyProtection="1">
      <alignment vertical="center" shrinkToFit="1"/>
      <protection locked="0"/>
    </xf>
    <xf numFmtId="176" fontId="2" fillId="0" borderId="18" xfId="3" applyFont="1" applyBorder="1" applyAlignment="1" applyProtection="1">
      <alignment vertical="center" shrinkToFit="1"/>
    </xf>
    <xf numFmtId="176" fontId="2" fillId="0" borderId="41" xfId="3" applyFont="1" applyBorder="1" applyAlignment="1" applyProtection="1">
      <alignment vertical="center" shrinkToFit="1"/>
      <protection locked="0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18" xfId="1" applyNumberFormat="1" applyFont="1" applyFill="1" applyBorder="1" applyAlignment="1" applyProtection="1">
      <alignment vertical="center" shrinkToFit="1"/>
    </xf>
    <xf numFmtId="176" fontId="2" fillId="0" borderId="41" xfId="3" applyFont="1" applyBorder="1" applyAlignment="1" applyProtection="1">
      <alignment vertical="center" shrinkToFit="1"/>
    </xf>
    <xf numFmtId="176" fontId="2" fillId="0" borderId="0" xfId="1" applyNumberFormat="1" applyFont="1" applyFill="1" applyBorder="1" applyAlignment="1" applyProtection="1">
      <alignment horizontal="center" vertical="center"/>
      <protection locked="0"/>
    </xf>
    <xf numFmtId="176" fontId="5" fillId="0" borderId="18" xfId="1" applyNumberFormat="1" applyFont="1" applyFill="1" applyBorder="1" applyAlignment="1" applyProtection="1">
      <alignment horizontal="distributed" vertical="center"/>
      <protection locked="0"/>
    </xf>
    <xf numFmtId="176" fontId="2" fillId="0" borderId="41" xfId="1" applyNumberFormat="1" applyFont="1" applyFill="1" applyBorder="1" applyAlignment="1" applyProtection="1">
      <alignment horizontal="distributed" vertical="center"/>
      <protection locked="0"/>
    </xf>
    <xf numFmtId="176" fontId="2" fillId="0" borderId="41" xfId="1" applyNumberFormat="1" applyFont="1" applyFill="1" applyBorder="1" applyAlignment="1" applyProtection="1">
      <alignment vertical="top" shrinkToFit="1"/>
      <protection locked="0"/>
    </xf>
    <xf numFmtId="176" fontId="2" fillId="0" borderId="43" xfId="1" applyNumberFormat="1" applyFont="1" applyFill="1" applyBorder="1" applyAlignment="1" applyProtection="1">
      <alignment horizontal="center" vertical="center"/>
      <protection locked="0"/>
    </xf>
    <xf numFmtId="176" fontId="2" fillId="0" borderId="41" xfId="1" applyNumberFormat="1" applyFont="1" applyFill="1" applyBorder="1" applyAlignment="1" applyProtection="1">
      <alignment horizontal="distributed" vertical="distributed" wrapText="1" shrinkToFit="1"/>
      <protection locked="0"/>
    </xf>
    <xf numFmtId="38" fontId="2" fillId="0" borderId="33" xfId="1" applyFont="1" applyFill="1" applyBorder="1" applyAlignment="1" applyProtection="1">
      <alignment horizontal="distributed" vertical="center" justifyLastLine="1"/>
    </xf>
    <xf numFmtId="38" fontId="2" fillId="0" borderId="1" xfId="4" applyFont="1" applyFill="1" applyBorder="1" applyAlignment="1" applyProtection="1">
      <alignment vertical="center" shrinkToFit="1"/>
      <protection locked="0"/>
    </xf>
    <xf numFmtId="38" fontId="2" fillId="0" borderId="2" xfId="4" applyFont="1" applyFill="1" applyBorder="1" applyAlignment="1" applyProtection="1">
      <alignment vertical="center" shrinkToFit="1"/>
      <protection locked="0"/>
    </xf>
    <xf numFmtId="38" fontId="2" fillId="0" borderId="44" xfId="4" applyFont="1" applyFill="1" applyBorder="1" applyAlignment="1" applyProtection="1">
      <alignment vertical="center" shrinkToFit="1"/>
    </xf>
    <xf numFmtId="38" fontId="2" fillId="0" borderId="2" xfId="4" applyFont="1" applyFill="1" applyBorder="1" applyAlignment="1" applyProtection="1">
      <alignment vertical="center" shrinkToFit="1"/>
    </xf>
    <xf numFmtId="38" fontId="2" fillId="0" borderId="45" xfId="4" applyFont="1" applyFill="1" applyBorder="1" applyAlignment="1" applyProtection="1">
      <alignment vertical="center" shrinkToFit="1"/>
      <protection locked="0"/>
    </xf>
    <xf numFmtId="38" fontId="2" fillId="0" borderId="3" xfId="1" applyFont="1" applyFill="1" applyBorder="1" applyAlignment="1" applyProtection="1">
      <alignment horizontal="center" vertical="center"/>
      <protection locked="0"/>
    </xf>
    <xf numFmtId="38" fontId="2" fillId="0" borderId="2" xfId="1" applyFont="1" applyFill="1" applyBorder="1" applyAlignment="1" applyProtection="1">
      <alignment horizontal="distributed" vertical="center"/>
      <protection locked="0"/>
    </xf>
    <xf numFmtId="38" fontId="2" fillId="0" borderId="44" xfId="1" applyFont="1" applyFill="1" applyBorder="1" applyAlignment="1" applyProtection="1">
      <alignment horizontal="distributed" vertical="center"/>
      <protection locked="0"/>
    </xf>
    <xf numFmtId="38" fontId="2" fillId="0" borderId="2" xfId="1" applyFont="1" applyFill="1" applyBorder="1" applyAlignment="1" applyProtection="1">
      <alignment vertical="center"/>
      <protection locked="0"/>
    </xf>
    <xf numFmtId="38" fontId="2" fillId="0" borderId="2" xfId="1" applyFont="1" applyFill="1" applyBorder="1" applyAlignment="1" applyProtection="1">
      <alignment horizontal="center" vertical="center"/>
      <protection locked="0"/>
    </xf>
    <xf numFmtId="38" fontId="2" fillId="0" borderId="46" xfId="1" applyFont="1" applyFill="1" applyBorder="1" applyAlignment="1" applyProtection="1">
      <alignment horizontal="center" vertical="center"/>
    </xf>
    <xf numFmtId="176" fontId="8" fillId="0" borderId="5" xfId="2" applyFont="1" applyBorder="1" applyAlignment="1" applyProtection="1">
      <alignment vertical="center" shrinkToFit="1"/>
    </xf>
    <xf numFmtId="176" fontId="8" fillId="0" borderId="6" xfId="2" applyFont="1" applyBorder="1" applyAlignment="1" applyProtection="1">
      <alignment vertical="center" shrinkToFit="1"/>
    </xf>
    <xf numFmtId="176" fontId="8" fillId="0" borderId="8" xfId="2" applyFont="1" applyBorder="1" applyAlignment="1" applyProtection="1">
      <alignment vertical="center" shrinkToFit="1"/>
    </xf>
    <xf numFmtId="176" fontId="9" fillId="0" borderId="47" xfId="2" applyFont="1" applyBorder="1" applyAlignment="1" applyProtection="1">
      <alignment vertical="center"/>
      <protection locked="0"/>
    </xf>
    <xf numFmtId="176" fontId="9" fillId="0" borderId="8" xfId="2" applyFont="1" applyBorder="1" applyAlignment="1" applyProtection="1">
      <alignment horizontal="center" vertical="center"/>
      <protection locked="0"/>
    </xf>
    <xf numFmtId="176" fontId="9" fillId="0" borderId="48" xfId="2" applyFont="1" applyBorder="1" applyAlignment="1" applyProtection="1">
      <alignment horizontal="distributed" vertical="center"/>
      <protection locked="0"/>
    </xf>
    <xf numFmtId="176" fontId="9" fillId="0" borderId="49" xfId="2" applyFont="1" applyBorder="1" applyAlignment="1" applyProtection="1">
      <alignment vertical="center"/>
      <protection locked="0"/>
    </xf>
    <xf numFmtId="176" fontId="9" fillId="0" borderId="49" xfId="2" applyFont="1" applyBorder="1" applyAlignment="1" applyProtection="1">
      <alignment horizontal="center" vertical="center"/>
      <protection locked="0"/>
    </xf>
    <xf numFmtId="176" fontId="5" fillId="0" borderId="4" xfId="5" applyFont="1" applyBorder="1" applyAlignment="1" applyProtection="1">
      <alignment vertical="center"/>
      <protection locked="0"/>
    </xf>
    <xf numFmtId="176" fontId="8" fillId="0" borderId="50" xfId="2" applyFont="1" applyBorder="1" applyAlignment="1" applyProtection="1">
      <alignment vertical="center"/>
      <protection locked="0"/>
    </xf>
    <xf numFmtId="176" fontId="8" fillId="0" borderId="41" xfId="2" applyFont="1" applyBorder="1" applyAlignment="1" applyProtection="1">
      <alignment vertical="center"/>
      <protection locked="0"/>
    </xf>
    <xf numFmtId="176" fontId="8" fillId="0" borderId="40" xfId="2" applyFont="1" applyBorder="1" applyAlignment="1" applyProtection="1">
      <alignment vertical="center" shrinkToFit="1"/>
    </xf>
    <xf numFmtId="176" fontId="8" fillId="0" borderId="41" xfId="2" applyFont="1" applyBorder="1" applyAlignment="1" applyProtection="1">
      <alignment vertical="center" shrinkToFit="1"/>
    </xf>
    <xf numFmtId="176" fontId="8" fillId="0" borderId="41" xfId="2" applyFont="1" applyBorder="1" applyAlignment="1" applyProtection="1">
      <alignment vertical="center" shrinkToFit="1"/>
      <protection locked="0"/>
    </xf>
    <xf numFmtId="176" fontId="2" fillId="0" borderId="41" xfId="2" applyFont="1" applyBorder="1" applyAlignment="1" applyProtection="1">
      <alignment vertical="center" shrinkToFit="1"/>
      <protection locked="0"/>
    </xf>
    <xf numFmtId="176" fontId="2" fillId="0" borderId="41" xfId="2" applyFont="1" applyBorder="1" applyAlignment="1" applyProtection="1">
      <alignment vertical="center" shrinkToFit="1"/>
    </xf>
    <xf numFmtId="176" fontId="9" fillId="0" borderId="41" xfId="2" applyFont="1" applyBorder="1" applyAlignment="1" applyProtection="1">
      <alignment vertical="center" shrinkToFit="1"/>
    </xf>
    <xf numFmtId="176" fontId="5" fillId="0" borderId="41" xfId="2" applyFont="1" applyBorder="1" applyAlignment="1" applyProtection="1">
      <alignment vertical="center" shrinkToFit="1"/>
      <protection locked="0"/>
    </xf>
    <xf numFmtId="176" fontId="9" fillId="0" borderId="43" xfId="2" applyFont="1" applyBorder="1" applyAlignment="1" applyProtection="1">
      <alignment vertical="center" shrinkToFit="1"/>
      <protection locked="0"/>
    </xf>
    <xf numFmtId="176" fontId="9" fillId="0" borderId="0" xfId="2" applyFont="1" applyBorder="1" applyAlignment="1" applyProtection="1">
      <alignment vertical="center"/>
      <protection locked="0"/>
    </xf>
    <xf numFmtId="176" fontId="5" fillId="0" borderId="41" xfId="2" applyFont="1" applyBorder="1" applyAlignment="1" applyProtection="1">
      <alignment horizontal="distributed" vertical="center"/>
      <protection locked="0"/>
    </xf>
    <xf numFmtId="176" fontId="8" fillId="0" borderId="41" xfId="2" applyFont="1" applyBorder="1" applyAlignment="1" applyProtection="1">
      <alignment horizontal="center" vertical="center" shrinkToFit="1"/>
      <protection locked="0"/>
    </xf>
    <xf numFmtId="176" fontId="9" fillId="0" borderId="41" xfId="2" applyFont="1" applyBorder="1" applyAlignment="1" applyProtection="1">
      <alignment vertical="center"/>
      <protection locked="0"/>
    </xf>
    <xf numFmtId="176" fontId="5" fillId="0" borderId="33" xfId="5" applyFont="1" applyBorder="1" applyAlignment="1" applyProtection="1">
      <alignment horizontal="center" vertical="center"/>
      <protection locked="0"/>
    </xf>
    <xf numFmtId="176" fontId="8" fillId="0" borderId="50" xfId="2" applyFont="1" applyFill="1" applyBorder="1" applyAlignment="1" applyProtection="1">
      <alignment vertical="center"/>
      <protection locked="0"/>
    </xf>
    <xf numFmtId="176" fontId="8" fillId="0" borderId="41" xfId="2" applyFont="1" applyFill="1" applyBorder="1" applyAlignment="1" applyProtection="1">
      <alignment vertical="center"/>
      <protection locked="0"/>
    </xf>
    <xf numFmtId="176" fontId="8" fillId="0" borderId="41" xfId="2" applyFont="1" applyBorder="1" applyAlignment="1" applyProtection="1">
      <alignment horizontal="right" vertical="center" shrinkToFit="1"/>
      <protection locked="0"/>
    </xf>
    <xf numFmtId="176" fontId="5" fillId="0" borderId="0" xfId="2" applyFont="1" applyBorder="1" applyAlignment="1" applyProtection="1">
      <alignment horizontal="center" vertical="center"/>
      <protection locked="0"/>
    </xf>
    <xf numFmtId="176" fontId="11" fillId="0" borderId="41" xfId="2" applyFont="1" applyBorder="1" applyAlignment="1" applyProtection="1">
      <alignment horizontal="distributed" vertical="center"/>
      <protection locked="0"/>
    </xf>
    <xf numFmtId="176" fontId="8" fillId="0" borderId="41" xfId="2" applyFont="1" applyBorder="1" applyAlignment="1" applyProtection="1">
      <alignment horizontal="distributed" vertical="center"/>
      <protection locked="0"/>
    </xf>
    <xf numFmtId="176" fontId="2" fillId="0" borderId="41" xfId="2" applyFont="1" applyBorder="1" applyAlignment="1" applyProtection="1">
      <alignment horizontal="right" vertical="center" shrinkToFit="1"/>
      <protection locked="0"/>
    </xf>
    <xf numFmtId="176" fontId="12" fillId="0" borderId="41" xfId="2" applyFont="1" applyBorder="1" applyAlignment="1" applyProtection="1">
      <alignment horizontal="distributed" vertical="distributed" wrapText="1" shrinkToFit="1"/>
      <protection locked="0"/>
    </xf>
    <xf numFmtId="176" fontId="2" fillId="0" borderId="41" xfId="2" applyFont="1" applyBorder="1" applyAlignment="1" applyProtection="1">
      <alignment horizontal="distributed" vertical="center"/>
      <protection locked="0"/>
    </xf>
    <xf numFmtId="176" fontId="2" fillId="0" borderId="41" xfId="2" applyFont="1" applyBorder="1" applyAlignment="1" applyProtection="1">
      <alignment horizontal="center" vertical="center" shrinkToFit="1"/>
      <protection locked="0"/>
    </xf>
    <xf numFmtId="176" fontId="5" fillId="0" borderId="41" xfId="2" applyFont="1" applyBorder="1" applyAlignment="1" applyProtection="1">
      <alignment horizontal="distributed" vertical="distributed" wrapText="1" shrinkToFit="1"/>
      <protection locked="0"/>
    </xf>
    <xf numFmtId="0" fontId="8" fillId="0" borderId="50" xfId="0" applyFont="1" applyBorder="1" applyAlignment="1" applyProtection="1">
      <alignment vertical="center"/>
      <protection locked="0"/>
    </xf>
    <xf numFmtId="0" fontId="8" fillId="0" borderId="41" xfId="0" applyFont="1" applyBorder="1" applyAlignment="1" applyProtection="1">
      <alignment vertical="center"/>
      <protection locked="0"/>
    </xf>
    <xf numFmtId="176" fontId="9" fillId="0" borderId="50" xfId="2" applyFont="1" applyBorder="1" applyAlignment="1" applyProtection="1">
      <alignment vertical="center"/>
      <protection locked="0"/>
    </xf>
    <xf numFmtId="176" fontId="9" fillId="0" borderId="40" xfId="2" applyFont="1" applyBorder="1" applyAlignment="1" applyProtection="1">
      <alignment vertical="center"/>
      <protection locked="0"/>
    </xf>
    <xf numFmtId="176" fontId="8" fillId="0" borderId="41" xfId="2" applyFont="1" applyBorder="1" applyAlignment="1" applyProtection="1">
      <alignment vertical="center"/>
      <protection locked="0"/>
    </xf>
    <xf numFmtId="176" fontId="8" fillId="0" borderId="41" xfId="2" applyFont="1" applyBorder="1" applyAlignment="1" applyProtection="1">
      <alignment vertical="center" shrinkToFit="1"/>
    </xf>
    <xf numFmtId="176" fontId="8" fillId="0" borderId="40" xfId="2" applyFont="1" applyBorder="1" applyAlignment="1" applyProtection="1">
      <alignment vertical="center"/>
      <protection locked="0"/>
    </xf>
    <xf numFmtId="176" fontId="5" fillId="0" borderId="51" xfId="5" applyFont="1" applyBorder="1" applyAlignment="1" applyProtection="1">
      <alignment horizontal="distributed" vertical="center"/>
      <protection locked="0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center" vertical="center"/>
    </xf>
    <xf numFmtId="38" fontId="2" fillId="0" borderId="48" xfId="1" applyFont="1" applyFill="1" applyBorder="1" applyAlignment="1" applyProtection="1">
      <alignment horizontal="center" vertical="center"/>
    </xf>
    <xf numFmtId="38" fontId="2" fillId="0" borderId="49" xfId="1" applyFont="1" applyFill="1" applyBorder="1" applyAlignment="1" applyProtection="1">
      <alignment horizontal="center" vertical="center"/>
    </xf>
    <xf numFmtId="38" fontId="13" fillId="0" borderId="49" xfId="1" applyFont="1" applyFill="1" applyBorder="1" applyAlignment="1" applyProtection="1">
      <alignment horizontal="distributed" vertical="center" wrapText="1" justifyLastLine="1"/>
    </xf>
    <xf numFmtId="38" fontId="2" fillId="0" borderId="49" xfId="1" applyFont="1" applyFill="1" applyBorder="1" applyProtection="1"/>
    <xf numFmtId="38" fontId="2" fillId="0" borderId="4" xfId="1" applyFont="1" applyFill="1" applyBorder="1" applyProtection="1"/>
    <xf numFmtId="38" fontId="2" fillId="0" borderId="52" xfId="1" applyFont="1" applyFill="1" applyBorder="1" applyAlignment="1" applyProtection="1">
      <alignment horizontal="distributed" vertical="center" justifyLastLine="1"/>
    </xf>
    <xf numFmtId="38" fontId="2" fillId="0" borderId="53" xfId="1" applyFont="1" applyFill="1" applyBorder="1" applyAlignment="1" applyProtection="1">
      <alignment horizontal="distributed" vertical="center" justifyLastLine="1"/>
    </xf>
    <xf numFmtId="38" fontId="2" fillId="0" borderId="54" xfId="1" applyFont="1" applyFill="1" applyBorder="1" applyAlignment="1" applyProtection="1">
      <alignment horizontal="distributed" vertical="center" justifyLastLine="1"/>
    </xf>
    <xf numFmtId="38" fontId="2" fillId="0" borderId="20" xfId="1" applyFont="1" applyFill="1" applyBorder="1" applyAlignment="1" applyProtection="1">
      <alignment horizontal="distributed" vertical="center" justifyLastLine="1"/>
    </xf>
    <xf numFmtId="38" fontId="2" fillId="0" borderId="55" xfId="1" applyFont="1" applyFill="1" applyBorder="1" applyAlignment="1" applyProtection="1">
      <alignment horizontal="distributed" vertical="center" wrapText="1" justifyLastLine="1"/>
    </xf>
    <xf numFmtId="38" fontId="2" fillId="0" borderId="56" xfId="1" applyFont="1" applyFill="1" applyBorder="1" applyAlignment="1" applyProtection="1">
      <alignment horizontal="distributed" vertical="center" wrapText="1" justifyLastLine="1"/>
    </xf>
    <xf numFmtId="38" fontId="2" fillId="0" borderId="57" xfId="1" applyFont="1" applyFill="1" applyBorder="1" applyAlignment="1" applyProtection="1">
      <alignment horizontal="distributed" vertical="center" wrapText="1" justifyLastLine="1"/>
    </xf>
    <xf numFmtId="38" fontId="13" fillId="0" borderId="55" xfId="1" applyFont="1" applyFill="1" applyBorder="1" applyAlignment="1" applyProtection="1">
      <alignment horizontal="center" vertical="center" shrinkToFit="1"/>
    </xf>
    <xf numFmtId="38" fontId="13" fillId="0" borderId="56" xfId="1" applyFont="1" applyFill="1" applyBorder="1" applyAlignment="1" applyProtection="1">
      <alignment horizontal="center" vertical="center" shrinkToFit="1"/>
    </xf>
    <xf numFmtId="38" fontId="13" fillId="0" borderId="57" xfId="1" applyFont="1" applyFill="1" applyBorder="1" applyAlignment="1" applyProtection="1">
      <alignment horizontal="center" vertical="center" shrinkToFit="1"/>
    </xf>
    <xf numFmtId="38" fontId="2" fillId="0" borderId="58" xfId="1" applyFont="1" applyFill="1" applyBorder="1" applyAlignment="1" applyProtection="1">
      <alignment horizontal="distributed" vertical="center" wrapText="1" justifyLastLine="1"/>
    </xf>
    <xf numFmtId="38" fontId="2" fillId="0" borderId="58" xfId="1" applyFont="1" applyFill="1" applyBorder="1" applyAlignment="1" applyProtection="1">
      <alignment horizontal="center" vertical="center"/>
    </xf>
    <xf numFmtId="38" fontId="2" fillId="0" borderId="55" xfId="1" applyFont="1" applyFill="1" applyBorder="1" applyAlignment="1" applyProtection="1">
      <alignment horizontal="distributed" vertical="distributed" wrapText="1" justifyLastLine="1"/>
    </xf>
    <xf numFmtId="38" fontId="2" fillId="0" borderId="56" xfId="1" applyFont="1" applyFill="1" applyBorder="1" applyAlignment="1" applyProtection="1">
      <alignment horizontal="distributed" vertical="distributed" wrapText="1" justifyLastLine="1"/>
    </xf>
    <xf numFmtId="38" fontId="2" fillId="0" borderId="57" xfId="1" applyFont="1" applyFill="1" applyBorder="1" applyAlignment="1" applyProtection="1">
      <alignment horizontal="distributed" vertical="distributed" wrapText="1" justifyLastLine="1"/>
    </xf>
    <xf numFmtId="38" fontId="13" fillId="0" borderId="41" xfId="1" applyFont="1" applyFill="1" applyBorder="1" applyAlignment="1" applyProtection="1">
      <alignment horizontal="distributed" vertical="center" wrapText="1" justifyLastLine="1"/>
    </xf>
    <xf numFmtId="38" fontId="2" fillId="0" borderId="41" xfId="1" applyFont="1" applyFill="1" applyBorder="1" applyAlignment="1" applyProtection="1">
      <alignment horizontal="distributed" vertical="center" justifyLastLine="1"/>
    </xf>
    <xf numFmtId="38" fontId="2" fillId="0" borderId="41" xfId="1" applyFont="1" applyFill="1" applyBorder="1" applyAlignment="1" applyProtection="1">
      <alignment horizontal="distributed" vertical="center" wrapText="1" justifyLastLine="1"/>
    </xf>
    <xf numFmtId="38" fontId="2" fillId="0" borderId="59" xfId="1" applyFont="1" applyFill="1" applyBorder="1" applyAlignment="1" applyProtection="1">
      <alignment horizontal="distributed" vertical="center" justifyLastLine="1"/>
    </xf>
    <xf numFmtId="38" fontId="2" fillId="0" borderId="60" xfId="1" applyFont="1" applyFill="1" applyBorder="1" applyAlignment="1" applyProtection="1">
      <alignment horizontal="distributed" vertical="center" justifyLastLine="1"/>
    </xf>
    <xf numFmtId="38" fontId="2" fillId="0" borderId="61" xfId="1" applyFont="1" applyFill="1" applyBorder="1" applyAlignment="1" applyProtection="1">
      <alignment horizontal="distributed" vertical="center" justifyLastLine="1"/>
    </xf>
    <xf numFmtId="38" fontId="2" fillId="0" borderId="62" xfId="1" applyFont="1" applyFill="1" applyBorder="1" applyAlignment="1" applyProtection="1">
      <alignment horizontal="distributed" vertical="center" justifyLastLine="1"/>
    </xf>
    <xf numFmtId="38" fontId="2" fillId="0" borderId="63" xfId="1" applyFont="1" applyFill="1" applyBorder="1" applyAlignment="1" applyProtection="1">
      <alignment vertical="center"/>
    </xf>
    <xf numFmtId="38" fontId="2" fillId="0" borderId="63" xfId="1" applyFont="1" applyFill="1" applyBorder="1" applyAlignment="1" applyProtection="1">
      <alignment horizontal="left" vertical="center"/>
    </xf>
    <xf numFmtId="38" fontId="13" fillId="0" borderId="64" xfId="1" applyFont="1" applyFill="1" applyBorder="1" applyAlignment="1" applyProtection="1">
      <alignment horizontal="distributed" vertical="center" wrapText="1" justifyLastLine="1"/>
    </xf>
    <xf numFmtId="38" fontId="2" fillId="0" borderId="64" xfId="1" applyFont="1" applyFill="1" applyBorder="1" applyProtection="1"/>
    <xf numFmtId="38" fontId="2" fillId="0" borderId="65" xfId="1" applyFont="1" applyFill="1" applyBorder="1" applyProtection="1"/>
    <xf numFmtId="38" fontId="4" fillId="0" borderId="0" xfId="1" applyFont="1" applyFill="1" applyProtection="1"/>
    <xf numFmtId="38" fontId="4" fillId="0" borderId="0" xfId="1" applyFont="1" applyFill="1" applyAlignment="1" applyProtection="1">
      <alignment horizontal="right" vertical="center"/>
    </xf>
    <xf numFmtId="38" fontId="4" fillId="0" borderId="0" xfId="1" applyFont="1" applyFill="1" applyBorder="1" applyAlignment="1" applyProtection="1">
      <alignment horizontal="right"/>
    </xf>
    <xf numFmtId="38" fontId="4" fillId="0" borderId="0" xfId="1" applyFont="1" applyFill="1" applyBorder="1" applyProtection="1"/>
    <xf numFmtId="38" fontId="4" fillId="0" borderId="0" xfId="1" applyFont="1" applyFill="1" applyBorder="1" applyAlignment="1" applyProtection="1">
      <alignment horizontal="left"/>
    </xf>
    <xf numFmtId="38" fontId="4" fillId="0" borderId="0" xfId="1" applyFont="1" applyFill="1" applyBorder="1" applyAlignment="1" applyProtection="1">
      <alignment shrinkToFit="1"/>
    </xf>
    <xf numFmtId="38" fontId="4" fillId="0" borderId="0" xfId="1" applyFont="1" applyFill="1" applyBorder="1" applyAlignment="1" applyProtection="1">
      <alignment horizontal="left" shrinkToFit="1"/>
    </xf>
    <xf numFmtId="38" fontId="4" fillId="0" borderId="0" xfId="1" applyFont="1" applyFill="1" applyBorder="1" applyAlignment="1" applyProtection="1">
      <alignment horizontal="center"/>
    </xf>
    <xf numFmtId="38" fontId="1" fillId="0" borderId="0" xfId="1" applyFont="1" applyFill="1" applyAlignment="1" applyProtection="1">
      <alignment horizontal="left" vertical="center"/>
    </xf>
    <xf numFmtId="38" fontId="2" fillId="0" borderId="0" xfId="1" applyFont="1" applyFill="1"/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 applyProtection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66" xfId="1" applyFont="1" applyFill="1" applyBorder="1" applyAlignment="1" applyProtection="1">
      <alignment vertical="center"/>
    </xf>
    <xf numFmtId="38" fontId="2" fillId="0" borderId="66" xfId="1" applyFont="1" applyFill="1" applyBorder="1" applyAlignment="1" applyProtection="1">
      <alignment horizontal="center" vertical="center"/>
    </xf>
    <xf numFmtId="38" fontId="14" fillId="0" borderId="45" xfId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/>
    </xf>
    <xf numFmtId="38" fontId="2" fillId="0" borderId="67" xfId="1" applyFont="1" applyFill="1" applyBorder="1" applyAlignment="1" applyProtection="1">
      <alignment horizontal="center" vertical="center"/>
    </xf>
    <xf numFmtId="38" fontId="2" fillId="0" borderId="50" xfId="1" applyFont="1" applyFill="1" applyBorder="1" applyAlignment="1" applyProtection="1">
      <alignment vertical="center" shrinkToFit="1"/>
      <protection locked="0"/>
    </xf>
    <xf numFmtId="38" fontId="2" fillId="0" borderId="41" xfId="1" applyFont="1" applyFill="1" applyBorder="1" applyAlignment="1" applyProtection="1">
      <alignment vertical="center" shrinkToFit="1"/>
      <protection locked="0"/>
    </xf>
    <xf numFmtId="38" fontId="2" fillId="0" borderId="41" xfId="1" applyFont="1" applyFill="1" applyBorder="1" applyAlignment="1" applyProtection="1">
      <alignment vertical="center" shrinkToFit="1"/>
    </xf>
    <xf numFmtId="38" fontId="2" fillId="0" borderId="43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33" xfId="1" applyFont="1" applyFill="1" applyBorder="1" applyAlignment="1" applyProtection="1">
      <alignment horizontal="center" vertical="center"/>
    </xf>
    <xf numFmtId="38" fontId="2" fillId="0" borderId="68" xfId="1" applyFont="1" applyFill="1" applyBorder="1" applyAlignment="1" applyProtection="1">
      <alignment horizontal="center" vertical="center"/>
      <protection locked="0"/>
    </xf>
    <xf numFmtId="38" fontId="2" fillId="0" borderId="69" xfId="1" applyFont="1" applyFill="1" applyBorder="1" applyAlignment="1" applyProtection="1">
      <alignment horizontal="distributed" vertical="center"/>
      <protection locked="0"/>
    </xf>
    <xf numFmtId="176" fontId="8" fillId="0" borderId="50" xfId="2" applyFont="1" applyBorder="1" applyAlignment="1" applyProtection="1">
      <alignment vertical="center" shrinkToFit="1"/>
    </xf>
    <xf numFmtId="176" fontId="8" fillId="0" borderId="43" xfId="2" applyFont="1" applyBorder="1" applyAlignment="1" applyProtection="1">
      <alignment vertical="center" shrinkToFit="1"/>
    </xf>
    <xf numFmtId="38" fontId="2" fillId="0" borderId="70" xfId="1" applyFont="1" applyFill="1" applyBorder="1" applyAlignment="1" applyProtection="1">
      <alignment horizontal="distributed" vertical="center"/>
      <protection locked="0"/>
    </xf>
    <xf numFmtId="38" fontId="2" fillId="0" borderId="71" xfId="1" applyFont="1" applyFill="1" applyBorder="1" applyAlignment="1" applyProtection="1">
      <alignment horizontal="distributed" vertical="center"/>
      <protection locked="0"/>
    </xf>
    <xf numFmtId="176" fontId="2" fillId="0" borderId="72" xfId="1" applyNumberFormat="1" applyFont="1" applyFill="1" applyBorder="1" applyAlignment="1" applyProtection="1">
      <alignment vertical="center" shrinkToFit="1"/>
    </xf>
    <xf numFmtId="176" fontId="2" fillId="0" borderId="73" xfId="1" applyNumberFormat="1" applyFont="1" applyFill="1" applyBorder="1" applyAlignment="1" applyProtection="1">
      <alignment vertical="center" shrinkToFit="1"/>
    </xf>
    <xf numFmtId="176" fontId="2" fillId="0" borderId="74" xfId="1" applyNumberFormat="1" applyFont="1" applyFill="1" applyBorder="1" applyAlignment="1" applyProtection="1">
      <alignment vertical="center" shrinkToFit="1"/>
    </xf>
    <xf numFmtId="38" fontId="2" fillId="0" borderId="73" xfId="1" applyFont="1" applyFill="1" applyBorder="1" applyAlignment="1" applyProtection="1">
      <alignment horizontal="center" vertical="center"/>
      <protection locked="0"/>
    </xf>
    <xf numFmtId="38" fontId="2" fillId="0" borderId="75" xfId="1" applyFont="1" applyFill="1" applyBorder="1" applyAlignment="1" applyProtection="1">
      <alignment vertical="center"/>
      <protection locked="0"/>
    </xf>
    <xf numFmtId="176" fontId="8" fillId="0" borderId="30" xfId="2" applyFont="1" applyBorder="1" applyAlignment="1" applyProtection="1">
      <alignment vertical="center" shrinkToFit="1"/>
    </xf>
    <xf numFmtId="176" fontId="8" fillId="0" borderId="31" xfId="2" applyFont="1" applyBorder="1" applyAlignment="1" applyProtection="1">
      <alignment vertical="center" shrinkToFit="1"/>
    </xf>
    <xf numFmtId="176" fontId="8" fillId="0" borderId="37" xfId="2" applyFont="1" applyBorder="1" applyAlignment="1" applyProtection="1">
      <alignment vertical="center" shrinkToFit="1"/>
    </xf>
    <xf numFmtId="176" fontId="8" fillId="0" borderId="34" xfId="2" applyFont="1" applyBorder="1" applyAlignment="1" applyProtection="1">
      <alignment vertical="center" shrinkToFit="1"/>
    </xf>
    <xf numFmtId="176" fontId="8" fillId="0" borderId="37" xfId="2" applyFont="1" applyBorder="1" applyAlignment="1" applyProtection="1">
      <alignment vertical="center" shrinkToFit="1"/>
      <protection locked="0"/>
    </xf>
    <xf numFmtId="38" fontId="2" fillId="0" borderId="66" xfId="1" applyFont="1" applyFill="1" applyBorder="1" applyAlignment="1" applyProtection="1">
      <alignment horizontal="center" vertical="center"/>
      <protection locked="0"/>
    </xf>
    <xf numFmtId="38" fontId="2" fillId="0" borderId="76" xfId="1" applyFont="1" applyFill="1" applyBorder="1" applyAlignment="1" applyProtection="1">
      <alignment horizontal="distributed" vertical="center"/>
      <protection locked="0"/>
    </xf>
    <xf numFmtId="38" fontId="2" fillId="0" borderId="77" xfId="1" applyFont="1" applyFill="1" applyBorder="1" applyAlignment="1" applyProtection="1">
      <alignment horizontal="distributed" vertical="center"/>
      <protection locked="0"/>
    </xf>
    <xf numFmtId="176" fontId="2" fillId="0" borderId="37" xfId="1" applyNumberFormat="1" applyFont="1" applyFill="1" applyBorder="1" applyAlignment="1" applyProtection="1">
      <alignment vertical="center" shrinkToFit="1"/>
      <protection locked="0"/>
    </xf>
    <xf numFmtId="176" fontId="2" fillId="0" borderId="37" xfId="1" applyNumberFormat="1" applyFont="1" applyFill="1" applyBorder="1" applyAlignment="1" applyProtection="1">
      <alignment horizontal="center" vertical="center"/>
      <protection locked="0"/>
    </xf>
    <xf numFmtId="38" fontId="2" fillId="0" borderId="15" xfId="1" applyFont="1" applyFill="1" applyBorder="1" applyAlignment="1" applyProtection="1">
      <alignment vertical="center"/>
      <protection locked="0"/>
    </xf>
    <xf numFmtId="176" fontId="2" fillId="0" borderId="50" xfId="1" applyNumberFormat="1" applyFont="1" applyFill="1" applyBorder="1" applyAlignment="1" applyProtection="1">
      <alignment vertical="center" shrinkToFit="1"/>
    </xf>
    <xf numFmtId="176" fontId="2" fillId="0" borderId="40" xfId="1" applyNumberFormat="1" applyFont="1" applyFill="1" applyBorder="1" applyAlignment="1" applyProtection="1">
      <alignment vertical="center" shrinkToFit="1"/>
    </xf>
    <xf numFmtId="176" fontId="8" fillId="0" borderId="41" xfId="3" applyFont="1" applyBorder="1" applyAlignment="1" applyProtection="1">
      <alignment vertical="center" shrinkToFit="1"/>
    </xf>
    <xf numFmtId="38" fontId="2" fillId="0" borderId="15" xfId="1" applyFont="1" applyFill="1" applyBorder="1" applyAlignment="1" applyProtection="1">
      <alignment horizontal="distributed" vertical="center"/>
      <protection locked="0"/>
    </xf>
    <xf numFmtId="38" fontId="2" fillId="0" borderId="78" xfId="4" applyFont="1" applyFill="1" applyBorder="1" applyAlignment="1" applyProtection="1">
      <alignment vertical="center" shrinkToFit="1"/>
    </xf>
    <xf numFmtId="38" fontId="2" fillId="0" borderId="79" xfId="4" applyFont="1" applyFill="1" applyBorder="1" applyAlignment="1" applyProtection="1">
      <alignment vertical="center" shrinkToFit="1"/>
    </xf>
    <xf numFmtId="38" fontId="2" fillId="0" borderId="80" xfId="4" applyFont="1" applyFill="1" applyBorder="1" applyAlignment="1" applyProtection="1">
      <alignment vertical="center" shrinkToFit="1"/>
    </xf>
    <xf numFmtId="38" fontId="2" fillId="0" borderId="79" xfId="4" applyFont="1" applyFill="1" applyBorder="1" applyAlignment="1" applyProtection="1">
      <alignment vertical="center" shrinkToFit="1"/>
      <protection locked="0"/>
    </xf>
    <xf numFmtId="38" fontId="2" fillId="0" borderId="18" xfId="4" applyFont="1" applyFill="1" applyBorder="1" applyAlignment="1" applyProtection="1">
      <alignment vertical="center" shrinkToFit="1"/>
      <protection locked="0"/>
    </xf>
    <xf numFmtId="38" fontId="2" fillId="0" borderId="18" xfId="4" applyFont="1" applyFill="1" applyBorder="1" applyAlignment="1" applyProtection="1">
      <alignment vertical="center" shrinkToFit="1"/>
    </xf>
    <xf numFmtId="38" fontId="2" fillId="0" borderId="53" xfId="4" applyFont="1" applyFill="1" applyBorder="1" applyAlignment="1" applyProtection="1">
      <alignment horizontal="center" vertical="center"/>
      <protection locked="0"/>
    </xf>
    <xf numFmtId="38" fontId="2" fillId="0" borderId="18" xfId="4" applyFont="1" applyFill="1" applyBorder="1" applyAlignment="1" applyProtection="1">
      <alignment horizontal="distributed" vertical="center"/>
      <protection locked="0"/>
    </xf>
    <xf numFmtId="38" fontId="2" fillId="0" borderId="81" xfId="4" applyFont="1" applyFill="1" applyBorder="1" applyAlignment="1" applyProtection="1">
      <alignment horizontal="distributed" vertical="center"/>
      <protection locked="0"/>
    </xf>
    <xf numFmtId="176" fontId="5" fillId="0" borderId="6" xfId="2" applyFont="1" applyBorder="1" applyAlignment="1" applyProtection="1">
      <alignment horizontal="center" vertical="center"/>
      <protection locked="0"/>
    </xf>
    <xf numFmtId="176" fontId="9" fillId="0" borderId="82" xfId="2" applyFont="1" applyBorder="1" applyAlignment="1" applyProtection="1">
      <alignment vertical="center"/>
      <protection locked="0"/>
    </xf>
    <xf numFmtId="176" fontId="5" fillId="0" borderId="41" xfId="2" applyFont="1" applyBorder="1" applyAlignment="1" applyProtection="1">
      <alignment horizontal="center" vertical="center"/>
      <protection locked="0"/>
    </xf>
    <xf numFmtId="176" fontId="9" fillId="0" borderId="15" xfId="2" applyFont="1" applyBorder="1" applyAlignment="1" applyProtection="1">
      <alignment vertical="center"/>
      <protection locked="0"/>
    </xf>
    <xf numFmtId="176" fontId="5" fillId="0" borderId="40" xfId="2" applyFont="1" applyBorder="1" applyAlignment="1" applyProtection="1">
      <alignment horizontal="center" vertical="center"/>
      <protection locked="0"/>
    </xf>
    <xf numFmtId="176" fontId="5" fillId="0" borderId="83" xfId="2" applyFont="1" applyBorder="1" applyAlignment="1" applyProtection="1">
      <alignment horizontal="distributed" vertical="center"/>
      <protection locked="0"/>
    </xf>
    <xf numFmtId="38" fontId="2" fillId="0" borderId="78" xfId="1" applyFont="1" applyFill="1" applyBorder="1" applyAlignment="1" applyProtection="1">
      <alignment horizontal="center" vertical="center"/>
    </xf>
    <xf numFmtId="38" fontId="2" fillId="0" borderId="79" xfId="1" applyFont="1" applyFill="1" applyBorder="1" applyAlignment="1" applyProtection="1">
      <alignment horizontal="center" vertical="center"/>
    </xf>
    <xf numFmtId="38" fontId="2" fillId="0" borderId="80" xfId="1" applyFont="1" applyFill="1" applyBorder="1" applyAlignment="1" applyProtection="1">
      <alignment horizontal="center" vertical="center"/>
    </xf>
    <xf numFmtId="38" fontId="2" fillId="0" borderId="18" xfId="1" applyFont="1" applyFill="1" applyBorder="1" applyAlignment="1" applyProtection="1">
      <alignment horizontal="center" vertical="center"/>
    </xf>
    <xf numFmtId="38" fontId="2" fillId="0" borderId="18" xfId="1" applyFont="1" applyFill="1" applyBorder="1" applyAlignment="1" applyProtection="1">
      <alignment horizontal="distributed" vertical="center" wrapText="1" justifyLastLine="1"/>
    </xf>
    <xf numFmtId="38" fontId="2" fillId="0" borderId="18" xfId="1" applyFont="1" applyFill="1" applyBorder="1" applyAlignment="1">
      <alignment vertical="center"/>
    </xf>
    <xf numFmtId="38" fontId="2" fillId="0" borderId="84" xfId="1" applyFont="1" applyFill="1" applyBorder="1" applyAlignment="1">
      <alignment vertical="center"/>
    </xf>
    <xf numFmtId="38" fontId="14" fillId="0" borderId="85" xfId="1" applyFont="1" applyFill="1" applyBorder="1" applyAlignment="1">
      <alignment horizontal="distributed" vertical="center"/>
    </xf>
    <xf numFmtId="38" fontId="2" fillId="0" borderId="86" xfId="1" applyFont="1" applyFill="1" applyBorder="1" applyAlignment="1" applyProtection="1">
      <alignment horizontal="distributed" vertical="center"/>
    </xf>
    <xf numFmtId="38" fontId="14" fillId="0" borderId="86" xfId="1" applyFont="1" applyFill="1" applyBorder="1" applyAlignment="1">
      <alignment horizontal="distributed" vertical="center"/>
    </xf>
    <xf numFmtId="38" fontId="2" fillId="0" borderId="87" xfId="1" applyFont="1" applyFill="1" applyBorder="1" applyAlignment="1" applyProtection="1">
      <alignment horizontal="distributed" vertical="center" justifyLastLine="1"/>
    </xf>
    <xf numFmtId="38" fontId="2" fillId="0" borderId="86" xfId="1" applyFont="1" applyFill="1" applyBorder="1" applyAlignment="1" applyProtection="1">
      <alignment horizontal="distributed" vertical="center" justifyLastLine="1"/>
    </xf>
    <xf numFmtId="38" fontId="2" fillId="0" borderId="80" xfId="1" applyFont="1" applyFill="1" applyBorder="1" applyAlignment="1" applyProtection="1">
      <alignment horizontal="distributed" vertical="center" justifyLastLine="1"/>
    </xf>
    <xf numFmtId="38" fontId="2" fillId="0" borderId="87" xfId="1" applyFont="1" applyFill="1" applyBorder="1" applyAlignment="1" applyProtection="1">
      <alignment horizontal="left" vertical="center"/>
    </xf>
    <xf numFmtId="38" fontId="2" fillId="0" borderId="86" xfId="1" applyFont="1" applyFill="1" applyBorder="1" applyAlignment="1" applyProtection="1">
      <alignment horizontal="left" vertical="center"/>
    </xf>
    <xf numFmtId="38" fontId="2" fillId="0" borderId="80" xfId="1" applyFont="1" applyFill="1" applyBorder="1" applyAlignment="1" applyProtection="1">
      <alignment horizontal="left" vertical="center"/>
    </xf>
    <xf numFmtId="38" fontId="2" fillId="0" borderId="41" xfId="1" applyFont="1" applyFill="1" applyBorder="1" applyAlignment="1" applyProtection="1">
      <alignment horizontal="distributed" vertical="center" wrapText="1" justifyLastLine="1"/>
    </xf>
    <xf numFmtId="38" fontId="2" fillId="0" borderId="88" xfId="1" applyFont="1" applyFill="1" applyBorder="1" applyAlignment="1">
      <alignment vertical="center"/>
    </xf>
    <xf numFmtId="38" fontId="2" fillId="0" borderId="63" xfId="1" applyFont="1" applyFill="1" applyBorder="1" applyAlignment="1">
      <alignment vertical="center"/>
    </xf>
    <xf numFmtId="38" fontId="2" fillId="0" borderId="60" xfId="1" applyFont="1" applyFill="1" applyBorder="1" applyAlignment="1">
      <alignment vertical="center"/>
    </xf>
    <xf numFmtId="38" fontId="2" fillId="0" borderId="60" xfId="1" applyFont="1" applyFill="1" applyBorder="1" applyAlignment="1" applyProtection="1">
      <alignment horizontal="left" vertical="center"/>
    </xf>
    <xf numFmtId="38" fontId="2" fillId="0" borderId="64" xfId="1" applyFont="1" applyFill="1" applyBorder="1" applyAlignment="1" applyProtection="1">
      <alignment horizontal="distributed" vertical="center" wrapText="1" justifyLastLine="1"/>
    </xf>
    <xf numFmtId="38" fontId="2" fillId="0" borderId="64" xfId="1" applyFont="1" applyFill="1" applyBorder="1" applyAlignment="1">
      <alignment vertical="center"/>
    </xf>
    <xf numFmtId="38" fontId="2" fillId="0" borderId="65" xfId="1" applyFont="1" applyFill="1" applyBorder="1" applyAlignment="1">
      <alignment vertical="center"/>
    </xf>
    <xf numFmtId="38" fontId="15" fillId="0" borderId="0" xfId="1" applyFont="1" applyFill="1"/>
    <xf numFmtId="38" fontId="15" fillId="0" borderId="89" xfId="1" quotePrefix="1" applyFont="1" applyFill="1" applyBorder="1" applyAlignment="1">
      <alignment horizontal="distributed" vertical="center"/>
    </xf>
    <xf numFmtId="38" fontId="15" fillId="0" borderId="89" xfId="1" quotePrefix="1" applyFont="1" applyFill="1" applyBorder="1" applyAlignment="1">
      <alignment horizontal="distributed" vertical="center"/>
    </xf>
  </cellXfs>
  <cellStyles count="6">
    <cellStyle name="Excel Built-in Comma [0]" xfId="2"/>
    <cellStyle name="Excel Built-in Comma [0] 1" xfId="5"/>
    <cellStyle name="Excel Built-in Explanatory Text" xfId="3"/>
    <cellStyle name="桁区切り" xfId="1" builtinId="6"/>
    <cellStyle name="桁区切り 3" xfId="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39</xdr:row>
      <xdr:rowOff>0</xdr:rowOff>
    </xdr:from>
    <xdr:ext cx="360" cy="360"/>
    <xdr:sp macro="" textlink="">
      <xdr:nvSpPr>
        <xdr:cNvPr id="2" name="CustomShape 1" hidden="1"/>
        <xdr:cNvSpPr/>
      </xdr:nvSpPr>
      <xdr:spPr>
        <a:xfrm>
          <a:off x="952500" y="81724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60" cy="360"/>
    <xdr:sp macro="" textlink="">
      <xdr:nvSpPr>
        <xdr:cNvPr id="3" name="CustomShape 1" hidden="1"/>
        <xdr:cNvSpPr/>
      </xdr:nvSpPr>
      <xdr:spPr>
        <a:xfrm>
          <a:off x="952500" y="81724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60" cy="360"/>
    <xdr:sp macro="" textlink="">
      <xdr:nvSpPr>
        <xdr:cNvPr id="4" name="CustomShape 1" hidden="1"/>
        <xdr:cNvSpPr/>
      </xdr:nvSpPr>
      <xdr:spPr>
        <a:xfrm>
          <a:off x="952500" y="81724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oneCellAnchor>
  <xdr:twoCellAnchor>
    <xdr:from>
      <xdr:col>25</xdr:col>
      <xdr:colOff>7844</xdr:colOff>
      <xdr:row>5</xdr:row>
      <xdr:rowOff>41461</xdr:rowOff>
    </xdr:from>
    <xdr:to>
      <xdr:col>25</xdr:col>
      <xdr:colOff>84044</xdr:colOff>
      <xdr:row>7</xdr:row>
      <xdr:rowOff>5042</xdr:rowOff>
    </xdr:to>
    <xdr:sp macro="" textlink="" fLocksText="0">
      <xdr:nvSpPr>
        <xdr:cNvPr id="5" name="AutoShape 1"/>
        <xdr:cNvSpPr>
          <a:spLocks/>
        </xdr:cNvSpPr>
      </xdr:nvSpPr>
      <xdr:spPr bwMode="auto">
        <a:xfrm>
          <a:off x="23820344" y="1089211"/>
          <a:ext cx="76200" cy="382681"/>
        </a:xfrm>
        <a:prstGeom prst="rightBrace">
          <a:avLst>
            <a:gd name="adj1" fmla="val 26042"/>
            <a:gd name="adj2" fmla="val 51431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7844</xdr:colOff>
      <xdr:row>7</xdr:row>
      <xdr:rowOff>20731</xdr:rowOff>
    </xdr:from>
    <xdr:to>
      <xdr:col>25</xdr:col>
      <xdr:colOff>103094</xdr:colOff>
      <xdr:row>8</xdr:row>
      <xdr:rowOff>173131</xdr:rowOff>
    </xdr:to>
    <xdr:sp macro="" textlink="" fLocksText="0">
      <xdr:nvSpPr>
        <xdr:cNvPr id="6" name="AutoShape 1"/>
        <xdr:cNvSpPr>
          <a:spLocks/>
        </xdr:cNvSpPr>
      </xdr:nvSpPr>
      <xdr:spPr bwMode="auto">
        <a:xfrm>
          <a:off x="23820344" y="1487581"/>
          <a:ext cx="95250" cy="361950"/>
        </a:xfrm>
        <a:prstGeom prst="rightBrace">
          <a:avLst>
            <a:gd name="adj1" fmla="val 26042"/>
            <a:gd name="adj2" fmla="val 51431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19050</xdr:colOff>
      <xdr:row>21</xdr:row>
      <xdr:rowOff>19050</xdr:rowOff>
    </xdr:from>
    <xdr:to>
      <xdr:col>28</xdr:col>
      <xdr:colOff>85725</xdr:colOff>
      <xdr:row>24</xdr:row>
      <xdr:rowOff>152400</xdr:rowOff>
    </xdr:to>
    <xdr:sp macro="" textlink="">
      <xdr:nvSpPr>
        <xdr:cNvPr id="7" name="AutoShape 3"/>
        <xdr:cNvSpPr>
          <a:spLocks/>
        </xdr:cNvSpPr>
      </xdr:nvSpPr>
      <xdr:spPr bwMode="auto">
        <a:xfrm>
          <a:off x="26689050" y="4419600"/>
          <a:ext cx="66675" cy="762000"/>
        </a:xfrm>
        <a:prstGeom prst="rightBrace">
          <a:avLst>
            <a:gd name="adj1" fmla="val 84054"/>
            <a:gd name="adj2" fmla="val 4695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8283</xdr:colOff>
      <xdr:row>33</xdr:row>
      <xdr:rowOff>16565</xdr:rowOff>
    </xdr:from>
    <xdr:to>
      <xdr:col>28</xdr:col>
      <xdr:colOff>84483</xdr:colOff>
      <xdr:row>34</xdr:row>
      <xdr:rowOff>159441</xdr:rowOff>
    </xdr:to>
    <xdr:sp macro="" textlink="" fLocksText="0">
      <xdr:nvSpPr>
        <xdr:cNvPr id="8" name="AutoShape 1"/>
        <xdr:cNvSpPr>
          <a:spLocks/>
        </xdr:cNvSpPr>
      </xdr:nvSpPr>
      <xdr:spPr bwMode="auto">
        <a:xfrm>
          <a:off x="26678283" y="6931715"/>
          <a:ext cx="76200" cy="352426"/>
        </a:xfrm>
        <a:prstGeom prst="rightBrace">
          <a:avLst>
            <a:gd name="adj1" fmla="val 26042"/>
            <a:gd name="adj2" fmla="val 51431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32</xdr:col>
      <xdr:colOff>0</xdr:colOff>
      <xdr:row>52</xdr:row>
      <xdr:rowOff>0</xdr:rowOff>
    </xdr:from>
    <xdr:ext cx="360" cy="360"/>
    <xdr:sp macro="" textlink="">
      <xdr:nvSpPr>
        <xdr:cNvPr id="9" name="CustomShape 1" hidden="1"/>
        <xdr:cNvSpPr/>
      </xdr:nvSpPr>
      <xdr:spPr>
        <a:xfrm>
          <a:off x="30480000" y="1089660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oneCellAnchor>
  <xdr:oneCellAnchor>
    <xdr:from>
      <xdr:col>32</xdr:col>
      <xdr:colOff>0</xdr:colOff>
      <xdr:row>52</xdr:row>
      <xdr:rowOff>0</xdr:rowOff>
    </xdr:from>
    <xdr:ext cx="360" cy="360"/>
    <xdr:sp macro="" textlink="">
      <xdr:nvSpPr>
        <xdr:cNvPr id="10" name="CustomShape 1" hidden="1"/>
        <xdr:cNvSpPr/>
      </xdr:nvSpPr>
      <xdr:spPr>
        <a:xfrm>
          <a:off x="30480000" y="1089660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oneCellAnchor>
  <xdr:oneCellAnchor>
    <xdr:from>
      <xdr:col>32</xdr:col>
      <xdr:colOff>0</xdr:colOff>
      <xdr:row>52</xdr:row>
      <xdr:rowOff>0</xdr:rowOff>
    </xdr:from>
    <xdr:ext cx="360" cy="360"/>
    <xdr:sp macro="" textlink="">
      <xdr:nvSpPr>
        <xdr:cNvPr id="11" name="CustomShape 1" hidden="1"/>
        <xdr:cNvSpPr/>
      </xdr:nvSpPr>
      <xdr:spPr>
        <a:xfrm>
          <a:off x="30480000" y="1089660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oneCellAnchor>
  <xdr:twoCellAnchor>
    <xdr:from>
      <xdr:col>25</xdr:col>
      <xdr:colOff>28440</xdr:colOff>
      <xdr:row>5</xdr:row>
      <xdr:rowOff>114480</xdr:rowOff>
    </xdr:from>
    <xdr:to>
      <xdr:col>25</xdr:col>
      <xdr:colOff>103680</xdr:colOff>
      <xdr:row>6</xdr:row>
      <xdr:rowOff>160920</xdr:rowOff>
    </xdr:to>
    <xdr:sp macro="" textlink="">
      <xdr:nvSpPr>
        <xdr:cNvPr id="12" name="CustomShape 1"/>
        <xdr:cNvSpPr/>
      </xdr:nvSpPr>
      <xdr:spPr>
        <a:xfrm>
          <a:off x="23840940" y="1162230"/>
          <a:ext cx="75240" cy="255990"/>
        </a:xfrm>
        <a:prstGeom prst="rightBrace">
          <a:avLst>
            <a:gd name="adj1" fmla="val 26042"/>
            <a:gd name="adj2" fmla="val 51431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25</xdr:col>
      <xdr:colOff>28440</xdr:colOff>
      <xdr:row>7</xdr:row>
      <xdr:rowOff>104760</xdr:rowOff>
    </xdr:from>
    <xdr:to>
      <xdr:col>25</xdr:col>
      <xdr:colOff>113040</xdr:colOff>
      <xdr:row>8</xdr:row>
      <xdr:rowOff>151200</xdr:rowOff>
    </xdr:to>
    <xdr:sp macro="" textlink="">
      <xdr:nvSpPr>
        <xdr:cNvPr id="13" name="CustomShape 1"/>
        <xdr:cNvSpPr/>
      </xdr:nvSpPr>
      <xdr:spPr>
        <a:xfrm>
          <a:off x="23840940" y="1571610"/>
          <a:ext cx="84600" cy="255990"/>
        </a:xfrm>
        <a:prstGeom prst="rightBrace">
          <a:avLst>
            <a:gd name="adj1" fmla="val 23148"/>
            <a:gd name="adj2" fmla="val 48569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28</xdr:col>
      <xdr:colOff>9360</xdr:colOff>
      <xdr:row>33</xdr:row>
      <xdr:rowOff>47520</xdr:rowOff>
    </xdr:from>
    <xdr:to>
      <xdr:col>28</xdr:col>
      <xdr:colOff>93960</xdr:colOff>
      <xdr:row>34</xdr:row>
      <xdr:rowOff>255960</xdr:rowOff>
    </xdr:to>
    <xdr:sp macro="" textlink="">
      <xdr:nvSpPr>
        <xdr:cNvPr id="14" name="CustomShape 1"/>
        <xdr:cNvSpPr/>
      </xdr:nvSpPr>
      <xdr:spPr>
        <a:xfrm>
          <a:off x="26679360" y="6962670"/>
          <a:ext cx="84600" cy="373540"/>
        </a:xfrm>
        <a:prstGeom prst="rightBrace">
          <a:avLst>
            <a:gd name="adj1" fmla="val 50000"/>
            <a:gd name="adj2" fmla="val 50000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28</xdr:col>
      <xdr:colOff>9360</xdr:colOff>
      <xdr:row>33</xdr:row>
      <xdr:rowOff>47520</xdr:rowOff>
    </xdr:from>
    <xdr:to>
      <xdr:col>28</xdr:col>
      <xdr:colOff>93960</xdr:colOff>
      <xdr:row>34</xdr:row>
      <xdr:rowOff>255960</xdr:rowOff>
    </xdr:to>
    <xdr:sp macro="" textlink="">
      <xdr:nvSpPr>
        <xdr:cNvPr id="15" name="CustomShape 1"/>
        <xdr:cNvSpPr/>
      </xdr:nvSpPr>
      <xdr:spPr>
        <a:xfrm>
          <a:off x="26679360" y="6962670"/>
          <a:ext cx="84600" cy="373540"/>
        </a:xfrm>
        <a:prstGeom prst="rightBrace">
          <a:avLst>
            <a:gd name="adj1" fmla="val 50000"/>
            <a:gd name="adj2" fmla="val 50000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25</xdr:col>
      <xdr:colOff>28440</xdr:colOff>
      <xdr:row>5</xdr:row>
      <xdr:rowOff>114480</xdr:rowOff>
    </xdr:from>
    <xdr:to>
      <xdr:col>25</xdr:col>
      <xdr:colOff>103320</xdr:colOff>
      <xdr:row>6</xdr:row>
      <xdr:rowOff>160560</xdr:rowOff>
    </xdr:to>
    <xdr:sp macro="" textlink="">
      <xdr:nvSpPr>
        <xdr:cNvPr id="16" name="CustomShape 1"/>
        <xdr:cNvSpPr/>
      </xdr:nvSpPr>
      <xdr:spPr>
        <a:xfrm>
          <a:off x="23840940" y="1162230"/>
          <a:ext cx="74880" cy="255630"/>
        </a:xfrm>
        <a:prstGeom prst="rightBrace">
          <a:avLst>
            <a:gd name="adj1" fmla="val 26042"/>
            <a:gd name="adj2" fmla="val 51431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25</xdr:col>
      <xdr:colOff>28440</xdr:colOff>
      <xdr:row>7</xdr:row>
      <xdr:rowOff>104760</xdr:rowOff>
    </xdr:from>
    <xdr:to>
      <xdr:col>25</xdr:col>
      <xdr:colOff>112680</xdr:colOff>
      <xdr:row>8</xdr:row>
      <xdr:rowOff>150840</xdr:rowOff>
    </xdr:to>
    <xdr:sp macro="" textlink="">
      <xdr:nvSpPr>
        <xdr:cNvPr id="17" name="CustomShape 1"/>
        <xdr:cNvSpPr/>
      </xdr:nvSpPr>
      <xdr:spPr>
        <a:xfrm>
          <a:off x="23840940" y="1571610"/>
          <a:ext cx="84240" cy="255630"/>
        </a:xfrm>
        <a:prstGeom prst="rightBrace">
          <a:avLst>
            <a:gd name="adj1" fmla="val 23148"/>
            <a:gd name="adj2" fmla="val 48569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25</xdr:col>
      <xdr:colOff>28440</xdr:colOff>
      <xdr:row>5</xdr:row>
      <xdr:rowOff>114480</xdr:rowOff>
    </xdr:from>
    <xdr:to>
      <xdr:col>25</xdr:col>
      <xdr:colOff>103320</xdr:colOff>
      <xdr:row>6</xdr:row>
      <xdr:rowOff>160560</xdr:rowOff>
    </xdr:to>
    <xdr:sp macro="" textlink="">
      <xdr:nvSpPr>
        <xdr:cNvPr id="18" name="CustomShape 1"/>
        <xdr:cNvSpPr/>
      </xdr:nvSpPr>
      <xdr:spPr>
        <a:xfrm>
          <a:off x="23840940" y="1162230"/>
          <a:ext cx="74880" cy="255630"/>
        </a:xfrm>
        <a:prstGeom prst="rightBrace">
          <a:avLst>
            <a:gd name="adj1" fmla="val 26042"/>
            <a:gd name="adj2" fmla="val 51431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25</xdr:col>
      <xdr:colOff>28440</xdr:colOff>
      <xdr:row>7</xdr:row>
      <xdr:rowOff>104760</xdr:rowOff>
    </xdr:from>
    <xdr:to>
      <xdr:col>25</xdr:col>
      <xdr:colOff>112680</xdr:colOff>
      <xdr:row>8</xdr:row>
      <xdr:rowOff>150840</xdr:rowOff>
    </xdr:to>
    <xdr:sp macro="" textlink="">
      <xdr:nvSpPr>
        <xdr:cNvPr id="19" name="CustomShape 1"/>
        <xdr:cNvSpPr/>
      </xdr:nvSpPr>
      <xdr:spPr>
        <a:xfrm>
          <a:off x="23840940" y="1571610"/>
          <a:ext cx="84240" cy="255630"/>
        </a:xfrm>
        <a:prstGeom prst="rightBrace">
          <a:avLst>
            <a:gd name="adj1" fmla="val 23148"/>
            <a:gd name="adj2" fmla="val 48569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28</xdr:col>
      <xdr:colOff>19080</xdr:colOff>
      <xdr:row>21</xdr:row>
      <xdr:rowOff>19080</xdr:rowOff>
    </xdr:from>
    <xdr:to>
      <xdr:col>28</xdr:col>
      <xdr:colOff>84600</xdr:colOff>
      <xdr:row>24</xdr:row>
      <xdr:rowOff>151200</xdr:rowOff>
    </xdr:to>
    <xdr:sp macro="" textlink="">
      <xdr:nvSpPr>
        <xdr:cNvPr id="20" name="CustomShape 1"/>
        <xdr:cNvSpPr/>
      </xdr:nvSpPr>
      <xdr:spPr>
        <a:xfrm>
          <a:off x="26689080" y="4419630"/>
          <a:ext cx="65520" cy="760770"/>
        </a:xfrm>
        <a:prstGeom prst="rightBrace">
          <a:avLst>
            <a:gd name="adj1" fmla="val 84054"/>
            <a:gd name="adj2" fmla="val 46958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</xdr:row>
      <xdr:rowOff>0</xdr:rowOff>
    </xdr:from>
    <xdr:ext cx="360" cy="360"/>
    <xdr:sp macro="" textlink="">
      <xdr:nvSpPr>
        <xdr:cNvPr id="2" name="CustomShape 1" hidden="1"/>
        <xdr:cNvSpPr/>
      </xdr:nvSpPr>
      <xdr:spPr>
        <a:xfrm>
          <a:off x="952500" y="335280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60" cy="360"/>
    <xdr:sp macro="" textlink="">
      <xdr:nvSpPr>
        <xdr:cNvPr id="3" name="CustomShape 1" hidden="1"/>
        <xdr:cNvSpPr/>
      </xdr:nvSpPr>
      <xdr:spPr>
        <a:xfrm>
          <a:off x="952500" y="335280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16</xdr:row>
      <xdr:rowOff>66600</xdr:rowOff>
    </xdr:from>
    <xdr:ext cx="360" cy="255404"/>
    <xdr:sp macro="" textlink="">
      <xdr:nvSpPr>
        <xdr:cNvPr id="4" name="CustomShape 1"/>
        <xdr:cNvSpPr/>
      </xdr:nvSpPr>
      <xdr:spPr>
        <a:xfrm>
          <a:off x="952500" y="3419400"/>
          <a:ext cx="360" cy="255404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60" cy="360"/>
    <xdr:sp macro="" textlink="">
      <xdr:nvSpPr>
        <xdr:cNvPr id="5" name="CustomShape 1" hidden="1"/>
        <xdr:cNvSpPr/>
      </xdr:nvSpPr>
      <xdr:spPr>
        <a:xfrm>
          <a:off x="952500" y="335280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showGridLines="0" showZeros="0" tabSelected="1" view="pageBreakPreview" zoomScaleNormal="100" zoomScaleSheetLayoutView="100" zoomScalePageLayoutView="70" workbookViewId="0"/>
  </sheetViews>
  <sheetFormatPr defaultColWidth="10.7109375" defaultRowHeight="11.5" x14ac:dyDescent="0.25"/>
  <cols>
    <col min="1" max="1" width="5" style="1" customWidth="1"/>
    <col min="2" max="2" width="9" style="1" customWidth="1"/>
    <col min="3" max="3" width="5.7109375" style="3" customWidth="1"/>
    <col min="4" max="4" width="13" style="3" customWidth="1"/>
    <col min="5" max="5" width="10.5" style="1" customWidth="1"/>
    <col min="6" max="6" width="9.5" style="1" customWidth="1"/>
    <col min="7" max="7" width="5.5703125" style="1" customWidth="1"/>
    <col min="8" max="10" width="5.2109375" style="1" customWidth="1"/>
    <col min="11" max="13" width="2.42578125" style="2" customWidth="1"/>
    <col min="14" max="16" width="2.42578125" style="1" customWidth="1"/>
    <col min="17" max="19" width="3.92578125" style="1" customWidth="1"/>
    <col min="20" max="22" width="2.92578125" style="1" customWidth="1"/>
    <col min="23" max="25" width="4.5" style="1" customWidth="1"/>
    <col min="26" max="31" width="4" style="1" customWidth="1"/>
    <col min="32" max="32" width="5.92578125" style="2" customWidth="1"/>
    <col min="33" max="16384" width="10.7109375" style="1"/>
  </cols>
  <sheetData>
    <row r="1" spans="1:31" s="184" customFormat="1" ht="18.75" customHeight="1" x14ac:dyDescent="0.3">
      <c r="A1" s="192" t="s">
        <v>106</v>
      </c>
      <c r="B1" s="191"/>
      <c r="C1" s="190"/>
      <c r="D1" s="189"/>
      <c r="E1" s="188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 t="str">
        <f>A1</f>
        <v>令和５年度学校一覧　大学</v>
      </c>
      <c r="AB1" s="187"/>
      <c r="AD1" s="186"/>
      <c r="AE1" s="185"/>
    </row>
    <row r="2" spans="1:31" ht="14.25" customHeight="1" x14ac:dyDescent="0.25">
      <c r="A2" s="183"/>
      <c r="B2" s="182"/>
      <c r="C2" s="182"/>
      <c r="D2" s="182"/>
      <c r="E2" s="182"/>
      <c r="F2" s="182"/>
      <c r="G2" s="181" t="s">
        <v>105</v>
      </c>
      <c r="H2" s="179"/>
      <c r="I2" s="179"/>
      <c r="J2" s="179"/>
      <c r="K2" s="179"/>
      <c r="L2" s="179"/>
      <c r="M2" s="179"/>
      <c r="N2" s="179"/>
      <c r="O2" s="180" t="s">
        <v>104</v>
      </c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7" t="s">
        <v>103</v>
      </c>
      <c r="AA2" s="176"/>
      <c r="AB2" s="178"/>
      <c r="AC2" s="177" t="s">
        <v>102</v>
      </c>
      <c r="AD2" s="176"/>
      <c r="AE2" s="175"/>
    </row>
    <row r="3" spans="1:31" ht="14.25" customHeight="1" x14ac:dyDescent="0.25">
      <c r="A3" s="95" t="s">
        <v>101</v>
      </c>
      <c r="B3" s="173" t="s">
        <v>100</v>
      </c>
      <c r="C3" s="174" t="s">
        <v>99</v>
      </c>
      <c r="D3" s="173" t="s">
        <v>98</v>
      </c>
      <c r="E3" s="173" t="s">
        <v>97</v>
      </c>
      <c r="F3" s="173" t="s">
        <v>96</v>
      </c>
      <c r="G3" s="172"/>
      <c r="H3" s="171" t="s">
        <v>95</v>
      </c>
      <c r="I3" s="170"/>
      <c r="J3" s="169"/>
      <c r="K3" s="168" t="s">
        <v>94</v>
      </c>
      <c r="L3" s="168"/>
      <c r="M3" s="168"/>
      <c r="N3" s="167" t="s">
        <v>93</v>
      </c>
      <c r="O3" s="167"/>
      <c r="P3" s="167"/>
      <c r="Q3" s="167" t="s">
        <v>92</v>
      </c>
      <c r="R3" s="167"/>
      <c r="S3" s="167"/>
      <c r="T3" s="166" t="s">
        <v>91</v>
      </c>
      <c r="U3" s="165"/>
      <c r="V3" s="164"/>
      <c r="W3" s="163" t="s">
        <v>90</v>
      </c>
      <c r="X3" s="162"/>
      <c r="Y3" s="161"/>
      <c r="Z3" s="159"/>
      <c r="AA3" s="158"/>
      <c r="AB3" s="160"/>
      <c r="AC3" s="159"/>
      <c r="AD3" s="158"/>
      <c r="AE3" s="157"/>
    </row>
    <row r="4" spans="1:31" ht="14.25" customHeight="1" x14ac:dyDescent="0.25">
      <c r="A4" s="156"/>
      <c r="B4" s="155"/>
      <c r="C4" s="155"/>
      <c r="D4" s="155"/>
      <c r="E4" s="155"/>
      <c r="F4" s="155"/>
      <c r="G4" s="154"/>
      <c r="H4" s="153" t="s">
        <v>2</v>
      </c>
      <c r="I4" s="151" t="s">
        <v>89</v>
      </c>
      <c r="J4" s="151" t="s">
        <v>88</v>
      </c>
      <c r="K4" s="151" t="s">
        <v>2</v>
      </c>
      <c r="L4" s="151" t="s">
        <v>89</v>
      </c>
      <c r="M4" s="151" t="s">
        <v>88</v>
      </c>
      <c r="N4" s="153" t="s">
        <v>2</v>
      </c>
      <c r="O4" s="153" t="s">
        <v>89</v>
      </c>
      <c r="P4" s="153" t="s">
        <v>88</v>
      </c>
      <c r="Q4" s="153" t="s">
        <v>2</v>
      </c>
      <c r="R4" s="153" t="s">
        <v>89</v>
      </c>
      <c r="S4" s="153" t="s">
        <v>88</v>
      </c>
      <c r="T4" s="153" t="s">
        <v>2</v>
      </c>
      <c r="U4" s="153" t="s">
        <v>89</v>
      </c>
      <c r="V4" s="153" t="s">
        <v>88</v>
      </c>
      <c r="W4" s="153" t="s">
        <v>2</v>
      </c>
      <c r="X4" s="153" t="s">
        <v>89</v>
      </c>
      <c r="Y4" s="153" t="s">
        <v>88</v>
      </c>
      <c r="Z4" s="153" t="s">
        <v>2</v>
      </c>
      <c r="AA4" s="153" t="s">
        <v>89</v>
      </c>
      <c r="AB4" s="153" t="s">
        <v>88</v>
      </c>
      <c r="AC4" s="152" t="s">
        <v>2</v>
      </c>
      <c r="AD4" s="151" t="s">
        <v>89</v>
      </c>
      <c r="AE4" s="150" t="s">
        <v>88</v>
      </c>
    </row>
    <row r="5" spans="1:31" s="10" customFormat="1" ht="14.25" customHeight="1" x14ac:dyDescent="0.25">
      <c r="A5" s="149" t="s">
        <v>87</v>
      </c>
      <c r="B5" s="127" t="s">
        <v>86</v>
      </c>
      <c r="C5" s="128" t="s">
        <v>85</v>
      </c>
      <c r="D5" s="124" t="s">
        <v>56</v>
      </c>
      <c r="E5" s="136" t="s">
        <v>84</v>
      </c>
      <c r="F5" s="127" t="s">
        <v>83</v>
      </c>
      <c r="G5" s="134" t="s">
        <v>24</v>
      </c>
      <c r="H5" s="119">
        <f>I5+J5</f>
        <v>696</v>
      </c>
      <c r="I5" s="119">
        <f>'大学(学部別)'!X6</f>
        <v>259</v>
      </c>
      <c r="J5" s="119">
        <f>'大学(学部別)'!Y6</f>
        <v>437</v>
      </c>
      <c r="K5" s="119">
        <f>L5+M5</f>
        <v>0</v>
      </c>
      <c r="L5" s="125"/>
      <c r="M5" s="125"/>
      <c r="N5" s="119">
        <f>O5+P5</f>
        <v>0</v>
      </c>
      <c r="O5" s="124"/>
      <c r="P5" s="124"/>
      <c r="Q5" s="119">
        <f>SUM(R5:S5)</f>
        <v>37</v>
      </c>
      <c r="R5" s="120">
        <v>18</v>
      </c>
      <c r="S5" s="120">
        <v>19</v>
      </c>
      <c r="T5" s="119">
        <f>SUM(U5:V5)</f>
        <v>5</v>
      </c>
      <c r="U5" s="120">
        <v>3</v>
      </c>
      <c r="V5" s="120">
        <v>2</v>
      </c>
      <c r="W5" s="119">
        <f>SUM(X5:Y5)</f>
        <v>738</v>
      </c>
      <c r="X5" s="119">
        <f>I5+O5+R5+U5+L5</f>
        <v>280</v>
      </c>
      <c r="Y5" s="119">
        <f>J5+P5+S5+V5+M5</f>
        <v>458</v>
      </c>
      <c r="Z5" s="119">
        <f>SUM(AA5:AB5)</f>
        <v>78</v>
      </c>
      <c r="AA5" s="117">
        <v>59</v>
      </c>
      <c r="AB5" s="117">
        <v>19</v>
      </c>
      <c r="AC5" s="119">
        <f>SUM(AD5:AE5)</f>
        <v>6</v>
      </c>
      <c r="AD5" s="148">
        <v>1</v>
      </c>
      <c r="AE5" s="116">
        <v>5</v>
      </c>
    </row>
    <row r="6" spans="1:31" s="10" customFormat="1" ht="14.25" customHeight="1" x14ac:dyDescent="0.25">
      <c r="A6" s="130" t="s">
        <v>82</v>
      </c>
      <c r="B6" s="129"/>
      <c r="C6" s="128" t="s">
        <v>43</v>
      </c>
      <c r="D6" s="124" t="s">
        <v>42</v>
      </c>
      <c r="E6" s="136" t="s">
        <v>41</v>
      </c>
      <c r="F6" s="127" t="s">
        <v>81</v>
      </c>
      <c r="G6" s="134" t="s">
        <v>24</v>
      </c>
      <c r="H6" s="119">
        <f>I6+J6</f>
        <v>658</v>
      </c>
      <c r="I6" s="119">
        <f>'大学(学部別)'!X7</f>
        <v>377</v>
      </c>
      <c r="J6" s="119">
        <f>'大学(学部別)'!Y7</f>
        <v>281</v>
      </c>
      <c r="K6" s="119">
        <f>L6+M6</f>
        <v>0</v>
      </c>
      <c r="L6" s="125"/>
      <c r="M6" s="125"/>
      <c r="N6" s="119">
        <f>O6+P6</f>
        <v>0</v>
      </c>
      <c r="O6" s="124"/>
      <c r="P6" s="124"/>
      <c r="Q6" s="119">
        <f>SUM(R6:S6)</f>
        <v>2</v>
      </c>
      <c r="R6" s="120">
        <v>2</v>
      </c>
      <c r="S6" s="120"/>
      <c r="T6" s="119">
        <f>SUM(U6:V6)</f>
        <v>1</v>
      </c>
      <c r="U6" s="120"/>
      <c r="V6" s="120">
        <v>1</v>
      </c>
      <c r="W6" s="119">
        <f>SUM(X6:Y6)</f>
        <v>661</v>
      </c>
      <c r="X6" s="119">
        <f>I6+O6+R6+U6+L6</f>
        <v>379</v>
      </c>
      <c r="Y6" s="119">
        <f>J6+P6+S6+V6+M6</f>
        <v>282</v>
      </c>
      <c r="Z6" s="147">
        <f>SUM(AA6:AB6)</f>
        <v>23</v>
      </c>
      <c r="AA6" s="146">
        <v>19</v>
      </c>
      <c r="AB6" s="146">
        <v>4</v>
      </c>
      <c r="AC6" s="119"/>
      <c r="AD6" s="145"/>
      <c r="AE6" s="144"/>
    </row>
    <row r="7" spans="1:31" s="10" customFormat="1" ht="14.25" customHeight="1" x14ac:dyDescent="0.25">
      <c r="A7" s="130" t="s">
        <v>80</v>
      </c>
      <c r="B7" s="129"/>
      <c r="C7" s="127" t="s">
        <v>75</v>
      </c>
      <c r="D7" s="127" t="s">
        <v>75</v>
      </c>
      <c r="E7" s="127" t="s">
        <v>75</v>
      </c>
      <c r="F7" s="127" t="s">
        <v>75</v>
      </c>
      <c r="G7" s="134" t="s">
        <v>74</v>
      </c>
      <c r="H7" s="119">
        <f>I7+J7</f>
        <v>28</v>
      </c>
      <c r="I7" s="119">
        <f>'大学(学部別)'!X8</f>
        <v>16</v>
      </c>
      <c r="J7" s="119">
        <f>'大学(学部別)'!Y8</f>
        <v>12</v>
      </c>
      <c r="K7" s="119">
        <f>L7+M7</f>
        <v>0</v>
      </c>
      <c r="L7" s="125"/>
      <c r="M7" s="125"/>
      <c r="N7" s="119">
        <f>O7+P7</f>
        <v>0</v>
      </c>
      <c r="O7" s="124"/>
      <c r="P7" s="124"/>
      <c r="Q7" s="119">
        <f>SUM(R7:S7)</f>
        <v>0</v>
      </c>
      <c r="R7" s="120"/>
      <c r="S7" s="120"/>
      <c r="T7" s="119">
        <f>SUM(U7:V7)</f>
        <v>0</v>
      </c>
      <c r="U7" s="120"/>
      <c r="V7" s="120"/>
      <c r="W7" s="119">
        <f>SUM(X7:Y7)</f>
        <v>28</v>
      </c>
      <c r="X7" s="119">
        <f>I7+O7+R7+U7+L7</f>
        <v>16</v>
      </c>
      <c r="Y7" s="119">
        <f>J7+P7+S7+V7+M7</f>
        <v>12</v>
      </c>
      <c r="Z7" s="147">
        <f>SUM(AA7:AB7)</f>
        <v>0</v>
      </c>
      <c r="AA7" s="146"/>
      <c r="AB7" s="146"/>
      <c r="AC7" s="119"/>
      <c r="AD7" s="145"/>
      <c r="AE7" s="144"/>
    </row>
    <row r="8" spans="1:31" s="10" customFormat="1" ht="14.25" customHeight="1" x14ac:dyDescent="0.25">
      <c r="A8" s="130" t="s">
        <v>79</v>
      </c>
      <c r="B8" s="129"/>
      <c r="C8" s="128" t="s">
        <v>43</v>
      </c>
      <c r="D8" s="124" t="s">
        <v>42</v>
      </c>
      <c r="E8" s="139" t="s">
        <v>78</v>
      </c>
      <c r="F8" s="127" t="s">
        <v>77</v>
      </c>
      <c r="G8" s="134" t="s">
        <v>24</v>
      </c>
      <c r="H8" s="119">
        <f>I8+J8</f>
        <v>1081</v>
      </c>
      <c r="I8" s="119">
        <f>'大学(学部別)'!X9</f>
        <v>564</v>
      </c>
      <c r="J8" s="119">
        <f>'大学(学部別)'!Y9</f>
        <v>517</v>
      </c>
      <c r="K8" s="119">
        <f>L8+M8</f>
        <v>0</v>
      </c>
      <c r="L8" s="125"/>
      <c r="M8" s="125"/>
      <c r="N8" s="119">
        <f>O8+P8</f>
        <v>0</v>
      </c>
      <c r="O8" s="124"/>
      <c r="P8" s="124"/>
      <c r="Q8" s="119">
        <f>SUM(R8:S8)</f>
        <v>2</v>
      </c>
      <c r="R8" s="120">
        <v>2</v>
      </c>
      <c r="S8" s="120"/>
      <c r="T8" s="119">
        <f>SUM(U8:V8)</f>
        <v>6</v>
      </c>
      <c r="U8" s="120">
        <v>1</v>
      </c>
      <c r="V8" s="120">
        <v>5</v>
      </c>
      <c r="W8" s="119">
        <f>SUM(X8:Y8)</f>
        <v>1089</v>
      </c>
      <c r="X8" s="119">
        <f>I8+O8+R8+U8+L8</f>
        <v>567</v>
      </c>
      <c r="Y8" s="119">
        <f>J8+P8+S8+V8+M8</f>
        <v>522</v>
      </c>
      <c r="Z8" s="147">
        <f>SUM(AA8:AB8)</f>
        <v>46</v>
      </c>
      <c r="AA8" s="146">
        <v>32</v>
      </c>
      <c r="AB8" s="146">
        <v>14</v>
      </c>
      <c r="AC8" s="119"/>
      <c r="AD8" s="145"/>
      <c r="AE8" s="144"/>
    </row>
    <row r="9" spans="1:31" s="10" customFormat="1" ht="14.25" customHeight="1" x14ac:dyDescent="0.25">
      <c r="A9" s="130" t="s">
        <v>76</v>
      </c>
      <c r="B9" s="129"/>
      <c r="C9" s="127" t="s">
        <v>75</v>
      </c>
      <c r="D9" s="127" t="s">
        <v>75</v>
      </c>
      <c r="E9" s="127" t="s">
        <v>75</v>
      </c>
      <c r="F9" s="127" t="s">
        <v>75</v>
      </c>
      <c r="G9" s="134" t="s">
        <v>74</v>
      </c>
      <c r="H9" s="119">
        <f>I9+J9</f>
        <v>37</v>
      </c>
      <c r="I9" s="119">
        <f>'大学(学部別)'!X10</f>
        <v>20</v>
      </c>
      <c r="J9" s="119">
        <f>'大学(学部別)'!Y10</f>
        <v>17</v>
      </c>
      <c r="K9" s="119">
        <f>L9+M9</f>
        <v>0</v>
      </c>
      <c r="L9" s="125"/>
      <c r="M9" s="125"/>
      <c r="N9" s="119">
        <f>O9+P9</f>
        <v>0</v>
      </c>
      <c r="O9" s="124"/>
      <c r="P9" s="124"/>
      <c r="Q9" s="119">
        <f>SUM(R9:S9)</f>
        <v>0</v>
      </c>
      <c r="R9" s="120"/>
      <c r="S9" s="120"/>
      <c r="T9" s="119">
        <f>SUM(U9:V9)</f>
        <v>0</v>
      </c>
      <c r="U9" s="120"/>
      <c r="V9" s="120"/>
      <c r="W9" s="119">
        <f>SUM(X9:Y9)</f>
        <v>37</v>
      </c>
      <c r="X9" s="119">
        <f>I9+O9+R9+U9+L9</f>
        <v>20</v>
      </c>
      <c r="Y9" s="119">
        <f>J9+P9+S9+V9+M9</f>
        <v>17</v>
      </c>
      <c r="Z9" s="147">
        <f>SUM(AA9:AB9)</f>
        <v>0</v>
      </c>
      <c r="AA9" s="146"/>
      <c r="AB9" s="146"/>
      <c r="AC9" s="119"/>
      <c r="AD9" s="145"/>
      <c r="AE9" s="144"/>
    </row>
    <row r="10" spans="1:31" s="10" customFormat="1" ht="14.25" customHeight="1" x14ac:dyDescent="0.25">
      <c r="A10" s="130" t="s">
        <v>73</v>
      </c>
      <c r="B10" s="129"/>
      <c r="C10" s="128" t="s">
        <v>72</v>
      </c>
      <c r="D10" s="121" t="s">
        <v>71</v>
      </c>
      <c r="E10" s="136" t="s">
        <v>70</v>
      </c>
      <c r="F10" s="127" t="s">
        <v>69</v>
      </c>
      <c r="G10" s="134" t="s">
        <v>24</v>
      </c>
      <c r="H10" s="119">
        <f>I10+J10</f>
        <v>1036</v>
      </c>
      <c r="I10" s="119">
        <f>'大学(学部別)'!X11</f>
        <v>449</v>
      </c>
      <c r="J10" s="119">
        <f>'大学(学部別)'!Y11</f>
        <v>587</v>
      </c>
      <c r="K10" s="119">
        <f>L10+M10</f>
        <v>0</v>
      </c>
      <c r="L10" s="125"/>
      <c r="M10" s="125"/>
      <c r="N10" s="119">
        <f>O10+P10</f>
        <v>0</v>
      </c>
      <c r="O10" s="124"/>
      <c r="P10" s="124"/>
      <c r="Q10" s="119">
        <f>SUM(R10:S10)</f>
        <v>231</v>
      </c>
      <c r="R10" s="120">
        <v>136</v>
      </c>
      <c r="S10" s="120">
        <v>95</v>
      </c>
      <c r="T10" s="119">
        <f>SUM(U10:V10)</f>
        <v>4</v>
      </c>
      <c r="U10" s="120">
        <v>2</v>
      </c>
      <c r="V10" s="120">
        <v>2</v>
      </c>
      <c r="W10" s="119">
        <f>SUM(X10:Y10)</f>
        <v>1271</v>
      </c>
      <c r="X10" s="119">
        <f>I10+O10+R10+U10+L10</f>
        <v>587</v>
      </c>
      <c r="Y10" s="119">
        <f>J10+P10+S10+V10+M10</f>
        <v>684</v>
      </c>
      <c r="Z10" s="119">
        <f>SUM(AA10:AB10)</f>
        <v>167</v>
      </c>
      <c r="AA10" s="143">
        <v>115</v>
      </c>
      <c r="AB10" s="143">
        <v>52</v>
      </c>
      <c r="AC10" s="118">
        <f>SUM(AD10:AE10)</f>
        <v>125</v>
      </c>
      <c r="AD10" s="143">
        <v>67</v>
      </c>
      <c r="AE10" s="142">
        <v>58</v>
      </c>
    </row>
    <row r="11" spans="1:31" s="10" customFormat="1" ht="14.25" customHeight="1" x14ac:dyDescent="0.25">
      <c r="A11" s="130"/>
      <c r="B11" s="129"/>
      <c r="C11" s="128" t="s">
        <v>47</v>
      </c>
      <c r="D11" s="121" t="s">
        <v>68</v>
      </c>
      <c r="E11" s="136" t="s">
        <v>65</v>
      </c>
      <c r="F11" s="127" t="s">
        <v>67</v>
      </c>
      <c r="G11" s="134" t="s">
        <v>24</v>
      </c>
      <c r="H11" s="119">
        <f>I11+J11</f>
        <v>1444</v>
      </c>
      <c r="I11" s="119">
        <f>'大学(学部別)'!X12</f>
        <v>1078</v>
      </c>
      <c r="J11" s="119">
        <f>'大学(学部別)'!Y12</f>
        <v>366</v>
      </c>
      <c r="K11" s="119">
        <f>L11+M11</f>
        <v>0</v>
      </c>
      <c r="L11" s="125"/>
      <c r="M11" s="125"/>
      <c r="N11" s="119">
        <f>O11+P11</f>
        <v>0</v>
      </c>
      <c r="O11" s="124"/>
      <c r="P11" s="124"/>
      <c r="Q11" s="119">
        <f>SUM(R11:S11)</f>
        <v>0</v>
      </c>
      <c r="R11" s="120"/>
      <c r="S11" s="120"/>
      <c r="T11" s="119">
        <f>SUM(U11:V11)</f>
        <v>13</v>
      </c>
      <c r="U11" s="120">
        <v>10</v>
      </c>
      <c r="V11" s="120">
        <v>3</v>
      </c>
      <c r="W11" s="119">
        <f>SUM(X11:Y11)</f>
        <v>1457</v>
      </c>
      <c r="X11" s="119">
        <f>I11+O11+R11+U11+L11</f>
        <v>1088</v>
      </c>
      <c r="Y11" s="119">
        <f>J11+P11+S11+V11+M11</f>
        <v>369</v>
      </c>
      <c r="Z11" s="119">
        <f>SUM(AA11:AB11)</f>
        <v>84</v>
      </c>
      <c r="AA11" s="117">
        <v>76</v>
      </c>
      <c r="AB11" s="117">
        <v>8</v>
      </c>
      <c r="AC11" s="118">
        <f>SUM(AD11:AE11)</f>
        <v>29</v>
      </c>
      <c r="AD11" s="117">
        <v>15</v>
      </c>
      <c r="AE11" s="116">
        <v>14</v>
      </c>
    </row>
    <row r="12" spans="1:31" s="10" customFormat="1" ht="14.25" customHeight="1" x14ac:dyDescent="0.25">
      <c r="A12" s="130"/>
      <c r="B12" s="129"/>
      <c r="C12" s="128" t="s">
        <v>47</v>
      </c>
      <c r="D12" s="124" t="s">
        <v>66</v>
      </c>
      <c r="E12" s="136" t="s">
        <v>65</v>
      </c>
      <c r="F12" s="127" t="s">
        <v>64</v>
      </c>
      <c r="G12" s="134" t="s">
        <v>24</v>
      </c>
      <c r="H12" s="119">
        <f>I12+J12</f>
        <v>12</v>
      </c>
      <c r="I12" s="119">
        <f>'大学(学部別)'!X13</f>
        <v>12</v>
      </c>
      <c r="J12" s="119">
        <f>'大学(学部別)'!Y13</f>
        <v>0</v>
      </c>
      <c r="K12" s="119">
        <f>L12+M12</f>
        <v>0</v>
      </c>
      <c r="L12" s="125"/>
      <c r="M12" s="125"/>
      <c r="N12" s="119">
        <f>O12+P12</f>
        <v>0</v>
      </c>
      <c r="O12" s="124"/>
      <c r="P12" s="124"/>
      <c r="Q12" s="119">
        <f>SUM(R12:S12)</f>
        <v>38</v>
      </c>
      <c r="R12" s="120">
        <v>30</v>
      </c>
      <c r="S12" s="120">
        <v>8</v>
      </c>
      <c r="T12" s="119">
        <f>SUM(U12:V12)</f>
        <v>8</v>
      </c>
      <c r="U12" s="120">
        <v>7</v>
      </c>
      <c r="V12" s="120">
        <v>1</v>
      </c>
      <c r="W12" s="119">
        <f>SUM(X12:Y12)</f>
        <v>58</v>
      </c>
      <c r="X12" s="119">
        <f>I12+O12+R12+U12+L12</f>
        <v>49</v>
      </c>
      <c r="Y12" s="119">
        <f>J12+P12+S12+V12+M12</f>
        <v>9</v>
      </c>
      <c r="Z12" s="119">
        <f>SUM(AA12:AB12)</f>
        <v>0</v>
      </c>
      <c r="AA12" s="117"/>
      <c r="AB12" s="117"/>
      <c r="AC12" s="118">
        <f>SUM(AD12:AE12)</f>
        <v>0</v>
      </c>
      <c r="AD12" s="117"/>
      <c r="AE12" s="116"/>
    </row>
    <row r="13" spans="1:31" s="10" customFormat="1" ht="14.25" customHeight="1" x14ac:dyDescent="0.25">
      <c r="A13" s="130" t="s">
        <v>63</v>
      </c>
      <c r="B13" s="129"/>
      <c r="C13" s="128" t="s">
        <v>62</v>
      </c>
      <c r="D13" s="121" t="s">
        <v>61</v>
      </c>
      <c r="E13" s="136" t="s">
        <v>60</v>
      </c>
      <c r="F13" s="127" t="s">
        <v>59</v>
      </c>
      <c r="G13" s="134" t="s">
        <v>24</v>
      </c>
      <c r="H13" s="119">
        <f>I13+J13</f>
        <v>637</v>
      </c>
      <c r="I13" s="119">
        <f>'大学(学部別)'!X14</f>
        <v>317</v>
      </c>
      <c r="J13" s="119">
        <f>'大学(学部別)'!Y14</f>
        <v>320</v>
      </c>
      <c r="K13" s="119">
        <f>L13+M13</f>
        <v>0</v>
      </c>
      <c r="L13" s="125"/>
      <c r="M13" s="125"/>
      <c r="N13" s="119">
        <f>O13+P13</f>
        <v>0</v>
      </c>
      <c r="O13" s="124"/>
      <c r="P13" s="124"/>
      <c r="Q13" s="119">
        <f>SUM(R13:S13)</f>
        <v>128</v>
      </c>
      <c r="R13" s="120">
        <v>69</v>
      </c>
      <c r="S13" s="120">
        <v>59</v>
      </c>
      <c r="T13" s="119">
        <f>SUM(U13:V13)</f>
        <v>4</v>
      </c>
      <c r="U13" s="133">
        <v>4</v>
      </c>
      <c r="V13" s="120">
        <v>0</v>
      </c>
      <c r="W13" s="119">
        <f>SUM(X13:Y13)</f>
        <v>769</v>
      </c>
      <c r="X13" s="119">
        <f>I13+O13+R13+U13+L13</f>
        <v>390</v>
      </c>
      <c r="Y13" s="119">
        <f>J13+P13+S13+V13+M13</f>
        <v>379</v>
      </c>
      <c r="Z13" s="119">
        <f>SUM(AA13:AB13)</f>
        <v>57</v>
      </c>
      <c r="AA13" s="117">
        <v>52</v>
      </c>
      <c r="AB13" s="117">
        <v>5</v>
      </c>
      <c r="AC13" s="118">
        <f>SUM(AD13:AE13)</f>
        <v>24</v>
      </c>
      <c r="AD13" s="117">
        <v>14</v>
      </c>
      <c r="AE13" s="116">
        <v>10</v>
      </c>
    </row>
    <row r="14" spans="1:31" s="10" customFormat="1" ht="14.25" customHeight="1" x14ac:dyDescent="0.25">
      <c r="A14" s="130" t="s">
        <v>58</v>
      </c>
      <c r="B14" s="129"/>
      <c r="C14" s="128" t="s">
        <v>57</v>
      </c>
      <c r="D14" s="124" t="s">
        <v>56</v>
      </c>
      <c r="E14" s="136" t="s">
        <v>55</v>
      </c>
      <c r="F14" s="127" t="s">
        <v>54</v>
      </c>
      <c r="G14" s="134" t="s">
        <v>24</v>
      </c>
      <c r="H14" s="124"/>
      <c r="I14" s="119"/>
      <c r="J14" s="119"/>
      <c r="K14" s="119">
        <f>L14+M14</f>
        <v>0</v>
      </c>
      <c r="L14" s="125"/>
      <c r="M14" s="125"/>
      <c r="N14" s="119">
        <f>O14+P14</f>
        <v>0</v>
      </c>
      <c r="O14" s="124"/>
      <c r="P14" s="124"/>
      <c r="Q14" s="119">
        <f>SUM(R14:S14)</f>
        <v>0</v>
      </c>
      <c r="R14" s="120"/>
      <c r="S14" s="120"/>
      <c r="T14" s="119">
        <f>SUM(U14:V14)</f>
        <v>0</v>
      </c>
      <c r="U14" s="133">
        <v>0</v>
      </c>
      <c r="V14" s="120"/>
      <c r="W14" s="119">
        <f>SUM(X14:Y14)</f>
        <v>0</v>
      </c>
      <c r="X14" s="119">
        <f>I14+O14+R14+U14+L14</f>
        <v>0</v>
      </c>
      <c r="Y14" s="119">
        <f>J14+P14+S14+V14+M14</f>
        <v>0</v>
      </c>
      <c r="Z14" s="119">
        <f>SUM(AA14:AB14)</f>
        <v>0</v>
      </c>
      <c r="AA14" s="117"/>
      <c r="AB14" s="117"/>
      <c r="AC14" s="118">
        <f>SUM(AD14:AE14)</f>
        <v>0</v>
      </c>
      <c r="AD14" s="132"/>
      <c r="AE14" s="131"/>
    </row>
    <row r="15" spans="1:31" s="10" customFormat="1" ht="14.25" customHeight="1" x14ac:dyDescent="0.25">
      <c r="A15" s="130" t="s">
        <v>53</v>
      </c>
      <c r="B15" s="129"/>
      <c r="C15" s="128"/>
      <c r="D15" s="124"/>
      <c r="E15" s="136"/>
      <c r="F15" s="141" t="s">
        <v>52</v>
      </c>
      <c r="G15" s="134" t="s">
        <v>24</v>
      </c>
      <c r="H15" s="124"/>
      <c r="I15" s="119"/>
      <c r="J15" s="119"/>
      <c r="K15" s="119"/>
      <c r="L15" s="125"/>
      <c r="M15" s="125"/>
      <c r="N15" s="119"/>
      <c r="O15" s="124"/>
      <c r="P15" s="124"/>
      <c r="Q15" s="122">
        <f>SUM(R15:S15)</f>
        <v>288</v>
      </c>
      <c r="R15" s="121">
        <v>229</v>
      </c>
      <c r="S15" s="121">
        <v>59</v>
      </c>
      <c r="T15" s="122">
        <f>SUM(U15:V15)</f>
        <v>21</v>
      </c>
      <c r="U15" s="137">
        <v>15</v>
      </c>
      <c r="V15" s="121">
        <v>6</v>
      </c>
      <c r="W15" s="119">
        <f>SUM(X15:Y15)</f>
        <v>309</v>
      </c>
      <c r="X15" s="122">
        <f>I15+O15+R15+U15+L15</f>
        <v>244</v>
      </c>
      <c r="Y15" s="122">
        <f>J15+P15+S15+V15+M15</f>
        <v>65</v>
      </c>
      <c r="Z15" s="119"/>
      <c r="AA15" s="117"/>
      <c r="AB15" s="117"/>
      <c r="AC15" s="118"/>
      <c r="AD15" s="132"/>
      <c r="AE15" s="131"/>
    </row>
    <row r="16" spans="1:31" s="10" customFormat="1" ht="21" customHeight="1" x14ac:dyDescent="0.25">
      <c r="A16" s="130" t="s">
        <v>51</v>
      </c>
      <c r="B16" s="129"/>
      <c r="C16" s="140" t="s">
        <v>43</v>
      </c>
      <c r="D16" s="121" t="s">
        <v>50</v>
      </c>
      <c r="E16" s="139" t="s">
        <v>49</v>
      </c>
      <c r="F16" s="138" t="s">
        <v>48</v>
      </c>
      <c r="G16" s="134"/>
      <c r="H16" s="124"/>
      <c r="I16" s="119"/>
      <c r="J16" s="119"/>
      <c r="K16" s="119"/>
      <c r="L16" s="125"/>
      <c r="M16" s="125"/>
      <c r="N16" s="119"/>
      <c r="O16" s="124"/>
      <c r="P16" s="124"/>
      <c r="Q16" s="122"/>
      <c r="R16" s="121"/>
      <c r="S16" s="121"/>
      <c r="T16" s="122"/>
      <c r="U16" s="137"/>
      <c r="V16" s="121"/>
      <c r="W16" s="119"/>
      <c r="X16" s="119"/>
      <c r="Y16" s="119"/>
      <c r="Z16" s="119"/>
      <c r="AA16" s="117"/>
      <c r="AB16" s="117"/>
      <c r="AC16" s="118"/>
      <c r="AD16" s="132"/>
      <c r="AE16" s="131"/>
    </row>
    <row r="17" spans="1:31" s="10" customFormat="1" ht="14.25" customHeight="1" x14ac:dyDescent="0.25">
      <c r="A17" s="130"/>
      <c r="B17" s="129"/>
      <c r="C17" s="140" t="s">
        <v>47</v>
      </c>
      <c r="D17" s="121" t="s">
        <v>46</v>
      </c>
      <c r="E17" s="139" t="s">
        <v>45</v>
      </c>
      <c r="F17" s="138" t="s">
        <v>44</v>
      </c>
      <c r="G17" s="134"/>
      <c r="H17" s="124"/>
      <c r="I17" s="119"/>
      <c r="J17" s="119"/>
      <c r="K17" s="119"/>
      <c r="L17" s="125"/>
      <c r="M17" s="125"/>
      <c r="N17" s="119"/>
      <c r="O17" s="124"/>
      <c r="P17" s="124"/>
      <c r="Q17" s="122"/>
      <c r="R17" s="121"/>
      <c r="S17" s="121"/>
      <c r="T17" s="122"/>
      <c r="U17" s="137"/>
      <c r="V17" s="121"/>
      <c r="W17" s="119"/>
      <c r="X17" s="119"/>
      <c r="Y17" s="119"/>
      <c r="Z17" s="119"/>
      <c r="AA17" s="117"/>
      <c r="AB17" s="117"/>
      <c r="AC17" s="118"/>
      <c r="AD17" s="132"/>
      <c r="AE17" s="131"/>
    </row>
    <row r="18" spans="1:31" s="10" customFormat="1" ht="14.25" customHeight="1" x14ac:dyDescent="0.25">
      <c r="A18" s="130"/>
      <c r="B18" s="129"/>
      <c r="C18" s="128" t="s">
        <v>43</v>
      </c>
      <c r="D18" s="124" t="s">
        <v>42</v>
      </c>
      <c r="E18" s="136" t="s">
        <v>41</v>
      </c>
      <c r="F18" s="135" t="s">
        <v>40</v>
      </c>
      <c r="G18" s="134" t="s">
        <v>24</v>
      </c>
      <c r="H18" s="124"/>
      <c r="I18" s="119"/>
      <c r="J18" s="119"/>
      <c r="K18" s="119">
        <f>L18+M18</f>
        <v>0</v>
      </c>
      <c r="L18" s="125"/>
      <c r="M18" s="125"/>
      <c r="N18" s="119">
        <f>O18+P18</f>
        <v>0</v>
      </c>
      <c r="O18" s="124"/>
      <c r="P18" s="124"/>
      <c r="Q18" s="119">
        <f>SUM(R18:S18)</f>
        <v>66</v>
      </c>
      <c r="R18" s="120">
        <v>47</v>
      </c>
      <c r="S18" s="120">
        <v>19</v>
      </c>
      <c r="T18" s="119">
        <f>SUM(U18:V18)</f>
        <v>0</v>
      </c>
      <c r="U18" s="133"/>
      <c r="V18" s="120"/>
      <c r="W18" s="119">
        <f>SUM(X18:Y18)</f>
        <v>66</v>
      </c>
      <c r="X18" s="119">
        <f>I18+O18+R18+U18+L18</f>
        <v>47</v>
      </c>
      <c r="Y18" s="119">
        <f>J18+P18+S18+V18+M18</f>
        <v>19</v>
      </c>
      <c r="Z18" s="119">
        <f>SUM(AA18:AB18)</f>
        <v>0</v>
      </c>
      <c r="AA18" s="117"/>
      <c r="AB18" s="117"/>
      <c r="AC18" s="118">
        <f>SUM(AD18:AE18)</f>
        <v>0</v>
      </c>
      <c r="AD18" s="132"/>
      <c r="AE18" s="131"/>
    </row>
    <row r="19" spans="1:31" s="10" customFormat="1" ht="14.25" customHeight="1" x14ac:dyDescent="0.25">
      <c r="A19" s="130"/>
      <c r="B19" s="129"/>
      <c r="C19" s="128"/>
      <c r="D19" s="124"/>
      <c r="E19" s="127"/>
      <c r="F19" s="127" t="s">
        <v>23</v>
      </c>
      <c r="G19" s="126"/>
      <c r="H19" s="124"/>
      <c r="I19" s="119"/>
      <c r="J19" s="119"/>
      <c r="K19" s="119">
        <f>L19+M19</f>
        <v>0</v>
      </c>
      <c r="L19" s="125"/>
      <c r="M19" s="125"/>
      <c r="N19" s="119">
        <f>O19+P19</f>
        <v>0</v>
      </c>
      <c r="O19" s="124"/>
      <c r="P19" s="124"/>
      <c r="Q19" s="123">
        <f>SUM(R19:S19)</f>
        <v>0</v>
      </c>
      <c r="R19" s="120"/>
      <c r="S19" s="120"/>
      <c r="T19" s="122">
        <f>SUM(U19:V19)</f>
        <v>16</v>
      </c>
      <c r="U19" s="121">
        <v>3</v>
      </c>
      <c r="V19" s="120">
        <v>13</v>
      </c>
      <c r="W19" s="36">
        <f>SUM(X19:Y19)</f>
        <v>16</v>
      </c>
      <c r="X19" s="36">
        <f>I19+O19+R19+U19+L19</f>
        <v>3</v>
      </c>
      <c r="Y19" s="36">
        <f>J19+P19+S19+V19+M19</f>
        <v>13</v>
      </c>
      <c r="Z19" s="119">
        <f>SUM(AA19:AB19)</f>
        <v>142</v>
      </c>
      <c r="AA19" s="117">
        <v>114</v>
      </c>
      <c r="AB19" s="117">
        <v>28</v>
      </c>
      <c r="AC19" s="118">
        <f>SUM(AD19:AE19)</f>
        <v>1129</v>
      </c>
      <c r="AD19" s="117">
        <v>302</v>
      </c>
      <c r="AE19" s="116">
        <v>827</v>
      </c>
    </row>
    <row r="20" spans="1:31" s="10" customFormat="1" ht="14.25" customHeight="1" x14ac:dyDescent="0.25">
      <c r="A20" s="115"/>
      <c r="B20" s="113"/>
      <c r="C20" s="114"/>
      <c r="D20" s="113"/>
      <c r="E20" s="112"/>
      <c r="F20" s="111" t="s">
        <v>10</v>
      </c>
      <c r="G20" s="110"/>
      <c r="H20" s="108">
        <f>SUM(H5:H19)</f>
        <v>5629</v>
      </c>
      <c r="I20" s="108">
        <f>SUM(I5:I19)</f>
        <v>3092</v>
      </c>
      <c r="J20" s="108">
        <f>SUM(J5:J19)</f>
        <v>2537</v>
      </c>
      <c r="K20" s="108">
        <f>SUM(K5:K19)</f>
        <v>0</v>
      </c>
      <c r="L20" s="108">
        <f>SUM(L5:L19)</f>
        <v>0</v>
      </c>
      <c r="M20" s="108">
        <f>SUM(M5:M19)</f>
        <v>0</v>
      </c>
      <c r="N20" s="108">
        <f>SUM(N5:N19)</f>
        <v>0</v>
      </c>
      <c r="O20" s="108">
        <f>SUM(O5:O19)</f>
        <v>0</v>
      </c>
      <c r="P20" s="108">
        <f>SUM(P5:P19)</f>
        <v>0</v>
      </c>
      <c r="Q20" s="108">
        <f>SUM(Q5:Q19)</f>
        <v>792</v>
      </c>
      <c r="R20" s="108">
        <f>SUM(R5:R19)</f>
        <v>533</v>
      </c>
      <c r="S20" s="108">
        <f>SUM(S5:S19)</f>
        <v>259</v>
      </c>
      <c r="T20" s="108">
        <f>SUM(T5:T19)</f>
        <v>78</v>
      </c>
      <c r="U20" s="108">
        <f>SUM(U5:U19)</f>
        <v>45</v>
      </c>
      <c r="V20" s="108">
        <f>SUM(V5:V19)</f>
        <v>33</v>
      </c>
      <c r="W20" s="108">
        <f>SUM(W5:W19)</f>
        <v>6499</v>
      </c>
      <c r="X20" s="108">
        <f>SUM(X5:X19)</f>
        <v>3670</v>
      </c>
      <c r="Y20" s="108">
        <f>SUM(Y5:Y19)</f>
        <v>2829</v>
      </c>
      <c r="Z20" s="108">
        <f>SUM(Z5:Z19)</f>
        <v>597</v>
      </c>
      <c r="AA20" s="108">
        <f>SUM(AA5:AA19)</f>
        <v>467</v>
      </c>
      <c r="AB20" s="108">
        <f>SUM(AB5:AB19)</f>
        <v>130</v>
      </c>
      <c r="AC20" s="109">
        <f>SUM(AC5:AC19)</f>
        <v>1313</v>
      </c>
      <c r="AD20" s="108">
        <f>SUM(AD5:AD19)</f>
        <v>399</v>
      </c>
      <c r="AE20" s="107">
        <f>SUM(AE5:AE19)</f>
        <v>914</v>
      </c>
    </row>
    <row r="21" spans="1:31" s="10" customFormat="1" ht="14.25" customHeight="1" x14ac:dyDescent="0.25">
      <c r="A21" s="106" t="s">
        <v>39</v>
      </c>
      <c r="B21" s="102" t="s">
        <v>38</v>
      </c>
      <c r="C21" s="105" t="s">
        <v>37</v>
      </c>
      <c r="D21" s="104" t="s">
        <v>36</v>
      </c>
      <c r="E21" s="103" t="s">
        <v>35</v>
      </c>
      <c r="F21" s="102" t="s">
        <v>34</v>
      </c>
      <c r="G21" s="101" t="s">
        <v>33</v>
      </c>
      <c r="H21" s="99">
        <f>I21+J21</f>
        <v>359</v>
      </c>
      <c r="I21" s="99">
        <f>'大学(学部別)'!X16</f>
        <v>34</v>
      </c>
      <c r="J21" s="99">
        <f>'大学(学部別)'!Y16</f>
        <v>325</v>
      </c>
      <c r="K21" s="99">
        <f>L21+M21</f>
        <v>0</v>
      </c>
      <c r="L21" s="97"/>
      <c r="M21" s="100"/>
      <c r="N21" s="99">
        <f>O21+P21</f>
        <v>0</v>
      </c>
      <c r="O21" s="97"/>
      <c r="P21" s="97"/>
      <c r="Q21" s="99">
        <f>R21+S21</f>
        <v>44</v>
      </c>
      <c r="R21" s="97">
        <v>6</v>
      </c>
      <c r="S21" s="97">
        <v>38</v>
      </c>
      <c r="T21" s="99">
        <f>U21+V21</f>
        <v>0</v>
      </c>
      <c r="U21" s="97"/>
      <c r="V21" s="97"/>
      <c r="W21" s="99">
        <f>SUM(X21:Y21)</f>
        <v>403</v>
      </c>
      <c r="X21" s="99">
        <f>I21+O21+R21+U21+L21</f>
        <v>40</v>
      </c>
      <c r="Y21" s="99">
        <f>J21+P21+S21+V21+M21</f>
        <v>363</v>
      </c>
      <c r="Z21" s="99">
        <f>SUM(AA21:AB21)</f>
        <v>53</v>
      </c>
      <c r="AA21" s="97">
        <v>18</v>
      </c>
      <c r="AB21" s="97">
        <v>35</v>
      </c>
      <c r="AC21" s="98">
        <f>SUM(AD21:AE21)</f>
        <v>12</v>
      </c>
      <c r="AD21" s="97">
        <v>4</v>
      </c>
      <c r="AE21" s="96">
        <v>8</v>
      </c>
    </row>
    <row r="22" spans="1:31" s="10" customFormat="1" ht="14.25" customHeight="1" x14ac:dyDescent="0.25">
      <c r="A22" s="95" t="s">
        <v>32</v>
      </c>
      <c r="B22" s="94" t="s">
        <v>31</v>
      </c>
      <c r="C22" s="80" t="s">
        <v>30</v>
      </c>
      <c r="D22" s="79" t="s">
        <v>29</v>
      </c>
      <c r="E22" s="91" t="s">
        <v>28</v>
      </c>
      <c r="F22" s="91" t="s">
        <v>27</v>
      </c>
      <c r="G22" s="93" t="s">
        <v>24</v>
      </c>
      <c r="H22" s="86">
        <f>I22+J22</f>
        <v>238</v>
      </c>
      <c r="I22" s="86">
        <f>'大学(学部別)'!X17</f>
        <v>147</v>
      </c>
      <c r="J22" s="86">
        <f>'大学(学部別)'!Y17</f>
        <v>91</v>
      </c>
      <c r="K22" s="86">
        <f>L22+M22</f>
        <v>0</v>
      </c>
      <c r="L22" s="79"/>
      <c r="M22" s="79"/>
      <c r="N22" s="86">
        <f>O22+P22</f>
        <v>0</v>
      </c>
      <c r="O22" s="79"/>
      <c r="P22" s="79"/>
      <c r="Q22" s="88">
        <f>R22+S22</f>
        <v>0</v>
      </c>
      <c r="R22" s="85">
        <v>0</v>
      </c>
      <c r="S22" s="85">
        <v>0</v>
      </c>
      <c r="T22" s="88">
        <f>U22+V22</f>
        <v>6</v>
      </c>
      <c r="U22" s="85">
        <v>4</v>
      </c>
      <c r="V22" s="85">
        <v>2</v>
      </c>
      <c r="W22" s="86">
        <f>SUM(X22:Y22)</f>
        <v>244</v>
      </c>
      <c r="X22" s="86">
        <f>I22+O22+R22+U22+L22</f>
        <v>151</v>
      </c>
      <c r="Y22" s="86">
        <f>J22+P22+S22+V22+M22</f>
        <v>93</v>
      </c>
      <c r="Z22" s="86">
        <f>AA22+AB22</f>
        <v>22</v>
      </c>
      <c r="AA22" s="85">
        <v>17</v>
      </c>
      <c r="AB22" s="85">
        <v>5</v>
      </c>
      <c r="AC22" s="84">
        <f>SUM(AD22:AE22)</f>
        <v>35</v>
      </c>
      <c r="AD22" s="83">
        <v>21</v>
      </c>
      <c r="AE22" s="82">
        <v>14</v>
      </c>
    </row>
    <row r="23" spans="1:31" s="10" customFormat="1" ht="14.25" customHeight="1" x14ac:dyDescent="0.25">
      <c r="A23" s="66"/>
      <c r="B23" s="81"/>
      <c r="C23" s="80"/>
      <c r="D23" s="92"/>
      <c r="E23" s="91"/>
      <c r="F23" s="91" t="s">
        <v>26</v>
      </c>
      <c r="G23" s="89" t="s">
        <v>24</v>
      </c>
      <c r="H23" s="86">
        <f>I23+J23</f>
        <v>459</v>
      </c>
      <c r="I23" s="86">
        <f>'大学(学部別)'!X18</f>
        <v>345</v>
      </c>
      <c r="J23" s="86">
        <f>'大学(学部別)'!Y18</f>
        <v>114</v>
      </c>
      <c r="K23" s="86">
        <f>L23+M23</f>
        <v>0</v>
      </c>
      <c r="L23" s="79"/>
      <c r="M23" s="79"/>
      <c r="N23" s="86">
        <f>O23+P23</f>
        <v>0</v>
      </c>
      <c r="O23" s="79"/>
      <c r="P23" s="79"/>
      <c r="Q23" s="88">
        <f>R23+S23</f>
        <v>0</v>
      </c>
      <c r="R23" s="85"/>
      <c r="S23" s="85">
        <v>0</v>
      </c>
      <c r="T23" s="88">
        <f>U23+V23</f>
        <v>0</v>
      </c>
      <c r="U23" s="85"/>
      <c r="V23" s="85"/>
      <c r="W23" s="86">
        <f>SUM(X23:Y23)</f>
        <v>459</v>
      </c>
      <c r="X23" s="86">
        <f>I23+O23+R23+U23+L23</f>
        <v>345</v>
      </c>
      <c r="Y23" s="86">
        <f>J23+P23+S23+V23+M23</f>
        <v>114</v>
      </c>
      <c r="Z23" s="86">
        <f>AA23+AB23</f>
        <v>19</v>
      </c>
      <c r="AA23" s="85">
        <v>14</v>
      </c>
      <c r="AB23" s="85">
        <v>5</v>
      </c>
      <c r="AC23" s="84"/>
      <c r="AD23" s="83"/>
      <c r="AE23" s="82"/>
    </row>
    <row r="24" spans="1:31" s="10" customFormat="1" ht="14.25" customHeight="1" x14ac:dyDescent="0.25">
      <c r="A24" s="66"/>
      <c r="B24" s="81"/>
      <c r="C24" s="80"/>
      <c r="D24" s="79"/>
      <c r="E24" s="78"/>
      <c r="F24" s="91" t="s">
        <v>25</v>
      </c>
      <c r="G24" s="89" t="s">
        <v>24</v>
      </c>
      <c r="H24" s="86">
        <f>I24+J24</f>
        <v>308</v>
      </c>
      <c r="I24" s="86">
        <f>'大学(学部別)'!X19</f>
        <v>156</v>
      </c>
      <c r="J24" s="86">
        <f>'大学(学部別)'!Y19</f>
        <v>152</v>
      </c>
      <c r="K24" s="86">
        <f>L24+M24</f>
        <v>0</v>
      </c>
      <c r="L24" s="79"/>
      <c r="M24" s="79"/>
      <c r="N24" s="86">
        <f>O24+P24</f>
        <v>0</v>
      </c>
      <c r="O24" s="79"/>
      <c r="P24" s="79"/>
      <c r="Q24" s="88">
        <f>R24+S24</f>
        <v>2</v>
      </c>
      <c r="R24" s="85">
        <v>1</v>
      </c>
      <c r="S24" s="85">
        <v>1</v>
      </c>
      <c r="T24" s="88">
        <f>U24+V24</f>
        <v>0</v>
      </c>
      <c r="U24" s="85"/>
      <c r="V24" s="85"/>
      <c r="W24" s="86">
        <f>SUM(X24:Y24)</f>
        <v>310</v>
      </c>
      <c r="X24" s="86">
        <f>I24+O24+R24+U24+L24</f>
        <v>157</v>
      </c>
      <c r="Y24" s="86">
        <f>J24+P24+S24+V24+M24</f>
        <v>153</v>
      </c>
      <c r="Z24" s="86">
        <f>AA24+AB24</f>
        <v>12</v>
      </c>
      <c r="AA24" s="85">
        <v>8</v>
      </c>
      <c r="AB24" s="85">
        <v>4</v>
      </c>
      <c r="AC24" s="84"/>
      <c r="AD24" s="83"/>
      <c r="AE24" s="82"/>
    </row>
    <row r="25" spans="1:31" s="10" customFormat="1" ht="14.25" customHeight="1" x14ac:dyDescent="0.25">
      <c r="A25" s="66"/>
      <c r="B25" s="81"/>
      <c r="C25" s="80"/>
      <c r="D25" s="79"/>
      <c r="E25" s="78"/>
      <c r="F25" s="90" t="s">
        <v>23</v>
      </c>
      <c r="G25" s="89"/>
      <c r="H25" s="79"/>
      <c r="I25" s="79"/>
      <c r="J25" s="79"/>
      <c r="K25" s="79">
        <f>L25+M25</f>
        <v>0</v>
      </c>
      <c r="L25" s="79"/>
      <c r="M25" s="79"/>
      <c r="N25" s="79">
        <f>O25+P25</f>
        <v>0</v>
      </c>
      <c r="O25" s="79"/>
      <c r="P25" s="79"/>
      <c r="Q25" s="85">
        <f>R25+S25</f>
        <v>0</v>
      </c>
      <c r="R25" s="85"/>
      <c r="S25" s="85"/>
      <c r="T25" s="88">
        <f>U25+V25</f>
        <v>0</v>
      </c>
      <c r="U25" s="85"/>
      <c r="V25" s="85"/>
      <c r="W25" s="86">
        <f>SUM(X25:Y25)</f>
        <v>0</v>
      </c>
      <c r="X25" s="87">
        <f>I25+O25+R25+U25+L25</f>
        <v>0</v>
      </c>
      <c r="Y25" s="86">
        <f>J25+P25+S25+V25+M25</f>
        <v>0</v>
      </c>
      <c r="Z25" s="86">
        <f>AA25+AB25</f>
        <v>0</v>
      </c>
      <c r="AA25" s="85"/>
      <c r="AB25" s="85"/>
      <c r="AC25" s="84"/>
      <c r="AD25" s="83"/>
      <c r="AE25" s="82"/>
    </row>
    <row r="26" spans="1:31" s="10" customFormat="1" ht="14.25" customHeight="1" x14ac:dyDescent="0.25">
      <c r="A26" s="66"/>
      <c r="B26" s="81"/>
      <c r="C26" s="80"/>
      <c r="D26" s="79"/>
      <c r="E26" s="78"/>
      <c r="F26" s="77" t="s">
        <v>22</v>
      </c>
      <c r="G26" s="76"/>
      <c r="H26" s="74">
        <f>SUM(H22:H24)</f>
        <v>1005</v>
      </c>
      <c r="I26" s="74">
        <f>SUM(I22:I24)</f>
        <v>648</v>
      </c>
      <c r="J26" s="74">
        <f>SUM(J22:J24)</f>
        <v>357</v>
      </c>
      <c r="K26" s="74">
        <f>SUM(K22:K24)</f>
        <v>0</v>
      </c>
      <c r="L26" s="74">
        <f>SUM(L22:L24)</f>
        <v>0</v>
      </c>
      <c r="M26" s="74">
        <f>SUM(M22:M24)</f>
        <v>0</v>
      </c>
      <c r="N26" s="74">
        <f>SUM(N22:N24)</f>
        <v>0</v>
      </c>
      <c r="O26" s="74">
        <f>SUM(O22:O24)</f>
        <v>0</v>
      </c>
      <c r="P26" s="74">
        <f>SUM(P22:P24)</f>
        <v>0</v>
      </c>
      <c r="Q26" s="74">
        <f>SUM(Q22:Q24)</f>
        <v>2</v>
      </c>
      <c r="R26" s="74">
        <f>SUM(R22:R24)</f>
        <v>1</v>
      </c>
      <c r="S26" s="74">
        <f>SUM(S22:S24)</f>
        <v>1</v>
      </c>
      <c r="T26" s="74">
        <f>SUM(T22:T25)</f>
        <v>6</v>
      </c>
      <c r="U26" s="74">
        <f>SUM(U22:U25)</f>
        <v>4</v>
      </c>
      <c r="V26" s="74">
        <f>SUM(V22:V25)</f>
        <v>2</v>
      </c>
      <c r="W26" s="74">
        <f>SUM(W22:W25)</f>
        <v>1013</v>
      </c>
      <c r="X26" s="74">
        <f>SUM(X22:X25)</f>
        <v>653</v>
      </c>
      <c r="Y26" s="74">
        <f>SUM(Y22:Y25)</f>
        <v>360</v>
      </c>
      <c r="Z26" s="74">
        <f>SUM(Z22:Z25)</f>
        <v>53</v>
      </c>
      <c r="AA26" s="74">
        <f>SUM(AA22:AA25)</f>
        <v>39</v>
      </c>
      <c r="AB26" s="74">
        <f>SUM(AB22:AB25)</f>
        <v>14</v>
      </c>
      <c r="AC26" s="75">
        <f>SUM(AD26:AE26)</f>
        <v>35</v>
      </c>
      <c r="AD26" s="74">
        <f>AD22+AD23+AD24+AD25</f>
        <v>21</v>
      </c>
      <c r="AE26" s="73">
        <f>AE22+AE23+AE24+AE25</f>
        <v>14</v>
      </c>
    </row>
    <row r="27" spans="1:31" s="10" customFormat="1" ht="14.25" customHeight="1" x14ac:dyDescent="0.25">
      <c r="A27" s="66"/>
      <c r="B27" s="46" t="s">
        <v>21</v>
      </c>
      <c r="C27" s="48" t="s">
        <v>20</v>
      </c>
      <c r="D27" s="47" t="s">
        <v>19</v>
      </c>
      <c r="E27" s="46" t="s">
        <v>18</v>
      </c>
      <c r="F27" s="46" t="s">
        <v>17</v>
      </c>
      <c r="G27" s="72" t="s">
        <v>3</v>
      </c>
      <c r="H27" s="71">
        <f>I27+J27</f>
        <v>287</v>
      </c>
      <c r="I27" s="71">
        <f>'大学(学部別)'!X21</f>
        <v>147</v>
      </c>
      <c r="J27" s="71">
        <f>'大学(学部別)'!Y21</f>
        <v>140</v>
      </c>
      <c r="K27" s="71">
        <f>L27+M27</f>
        <v>0</v>
      </c>
      <c r="L27" s="71"/>
      <c r="M27" s="71"/>
      <c r="N27" s="71">
        <f>O27+P27</f>
        <v>0</v>
      </c>
      <c r="O27" s="71"/>
      <c r="P27" s="71"/>
      <c r="Q27" s="69">
        <f>R27+S27</f>
        <v>4</v>
      </c>
      <c r="R27" s="69">
        <v>3</v>
      </c>
      <c r="S27" s="69">
        <v>1</v>
      </c>
      <c r="T27" s="69">
        <f>U27+V27</f>
        <v>0</v>
      </c>
      <c r="U27" s="69"/>
      <c r="V27" s="69"/>
      <c r="W27" s="71">
        <f>SUM(X27:Y27)</f>
        <v>291</v>
      </c>
      <c r="X27" s="71">
        <f>I27+O27+R27+U27+L27</f>
        <v>150</v>
      </c>
      <c r="Y27" s="71">
        <f>J27+P27+S27+V27+M27</f>
        <v>141</v>
      </c>
      <c r="Z27" s="69">
        <f>AA27+AB27</f>
        <v>17</v>
      </c>
      <c r="AA27" s="69">
        <v>17</v>
      </c>
      <c r="AB27" s="69"/>
      <c r="AC27" s="70">
        <f>AD27+AE27</f>
        <v>6</v>
      </c>
      <c r="AD27" s="69"/>
      <c r="AE27" s="68">
        <v>6</v>
      </c>
    </row>
    <row r="28" spans="1:31" s="10" customFormat="1" ht="14.25" customHeight="1" x14ac:dyDescent="0.25">
      <c r="A28" s="66"/>
      <c r="B28" s="65"/>
      <c r="C28" s="64"/>
      <c r="D28" s="63"/>
      <c r="E28" s="28"/>
      <c r="F28" s="28" t="s">
        <v>16</v>
      </c>
      <c r="G28" s="45" t="s">
        <v>3</v>
      </c>
      <c r="H28" s="60">
        <f>I28+J28</f>
        <v>340</v>
      </c>
      <c r="I28" s="60">
        <f>'大学(学部別)'!X22</f>
        <v>315</v>
      </c>
      <c r="J28" s="60">
        <f>'大学(学部別)'!Y22</f>
        <v>25</v>
      </c>
      <c r="K28" s="60">
        <f>L28+M28</f>
        <v>0</v>
      </c>
      <c r="L28" s="60"/>
      <c r="M28" s="60"/>
      <c r="N28" s="60">
        <f>O28+P28</f>
        <v>0</v>
      </c>
      <c r="O28" s="60"/>
      <c r="P28" s="60"/>
      <c r="Q28" s="42">
        <f>R28+S28</f>
        <v>19</v>
      </c>
      <c r="R28" s="42">
        <v>18</v>
      </c>
      <c r="S28" s="42">
        <v>1</v>
      </c>
      <c r="T28" s="42">
        <f>U28+V28</f>
        <v>0</v>
      </c>
      <c r="U28" s="42"/>
      <c r="V28" s="42"/>
      <c r="W28" s="60">
        <f>SUM(X28:Y28)</f>
        <v>359</v>
      </c>
      <c r="X28" s="60">
        <f>I28+O28+R28+U28+L28</f>
        <v>333</v>
      </c>
      <c r="Y28" s="60">
        <f>J28+P28+S28+V28+M28</f>
        <v>26</v>
      </c>
      <c r="Z28" s="42">
        <f>AA28+AB28</f>
        <v>27</v>
      </c>
      <c r="AA28" s="42">
        <v>26</v>
      </c>
      <c r="AB28" s="42">
        <v>1</v>
      </c>
      <c r="AC28" s="58">
        <f>AD28+AE28</f>
        <v>9</v>
      </c>
      <c r="AD28" s="42">
        <v>2</v>
      </c>
      <c r="AE28" s="67">
        <v>7</v>
      </c>
    </row>
    <row r="29" spans="1:31" s="10" customFormat="1" ht="14.25" customHeight="1" x14ac:dyDescent="0.25">
      <c r="A29" s="66"/>
      <c r="B29" s="65"/>
      <c r="C29" s="64"/>
      <c r="D29" s="63"/>
      <c r="E29" s="28"/>
      <c r="F29" s="28" t="s">
        <v>15</v>
      </c>
      <c r="G29" s="45" t="s">
        <v>3</v>
      </c>
      <c r="H29" s="60">
        <f>I29+J29</f>
        <v>435</v>
      </c>
      <c r="I29" s="60">
        <f>'大学(学部別)'!X23</f>
        <v>276</v>
      </c>
      <c r="J29" s="60">
        <f>'大学(学部別)'!Y23</f>
        <v>159</v>
      </c>
      <c r="K29" s="60">
        <f>L29+M29</f>
        <v>0</v>
      </c>
      <c r="L29" s="60"/>
      <c r="M29" s="60"/>
      <c r="N29" s="60">
        <f>O29+P29</f>
        <v>0</v>
      </c>
      <c r="O29" s="60"/>
      <c r="P29" s="60"/>
      <c r="Q29" s="42">
        <f>R29+S29</f>
        <v>0</v>
      </c>
      <c r="R29" s="42"/>
      <c r="S29" s="42"/>
      <c r="T29" s="42">
        <f>U29+V29</f>
        <v>0</v>
      </c>
      <c r="U29" s="42"/>
      <c r="V29" s="42">
        <v>0</v>
      </c>
      <c r="W29" s="60">
        <f>SUM(X29:Y29)</f>
        <v>435</v>
      </c>
      <c r="X29" s="60">
        <f>I29+O29+R29+U29+L29</f>
        <v>276</v>
      </c>
      <c r="Y29" s="60">
        <f>J29+P29+S29+V29+M29</f>
        <v>159</v>
      </c>
      <c r="Z29" s="42">
        <f>AA29+AB29</f>
        <v>22</v>
      </c>
      <c r="AA29" s="42">
        <v>20</v>
      </c>
      <c r="AB29" s="42">
        <v>2</v>
      </c>
      <c r="AC29" s="58">
        <f>AD29+AE29</f>
        <v>8</v>
      </c>
      <c r="AD29" s="42">
        <v>2</v>
      </c>
      <c r="AE29" s="67">
        <v>6</v>
      </c>
    </row>
    <row r="30" spans="1:31" s="10" customFormat="1" ht="14.25" customHeight="1" x14ac:dyDescent="0.25">
      <c r="A30" s="66"/>
      <c r="B30" s="65"/>
      <c r="C30" s="64"/>
      <c r="D30" s="63"/>
      <c r="E30" s="62"/>
      <c r="F30" s="62" t="s">
        <v>14</v>
      </c>
      <c r="G30" s="64" t="s">
        <v>3</v>
      </c>
      <c r="H30" s="60">
        <f>I30+J30</f>
        <v>235</v>
      </c>
      <c r="I30" s="60">
        <f>'大学(学部別)'!X24</f>
        <v>103</v>
      </c>
      <c r="J30" s="60">
        <f>'大学(学部別)'!Y24</f>
        <v>132</v>
      </c>
      <c r="K30" s="60">
        <f>L30+M30</f>
        <v>0</v>
      </c>
      <c r="L30" s="60"/>
      <c r="M30" s="60"/>
      <c r="N30" s="60">
        <f>O30+P30</f>
        <v>0</v>
      </c>
      <c r="O30" s="60"/>
      <c r="P30" s="60"/>
      <c r="Q30" s="42">
        <f>R30+S30</f>
        <v>4</v>
      </c>
      <c r="R30" s="42">
        <v>2</v>
      </c>
      <c r="S30" s="42">
        <v>2</v>
      </c>
      <c r="T30" s="42">
        <f>U30+V30</f>
        <v>0</v>
      </c>
      <c r="U30" s="42"/>
      <c r="V30" s="42"/>
      <c r="W30" s="60">
        <f>SUM(X30:Y30)</f>
        <v>239</v>
      </c>
      <c r="X30" s="60">
        <f>I30+O30+R30+U30+L30</f>
        <v>105</v>
      </c>
      <c r="Y30" s="60">
        <f>J30+P30+S30+V30+M30</f>
        <v>134</v>
      </c>
      <c r="Z30" s="42">
        <f>AA30+AB30</f>
        <v>35</v>
      </c>
      <c r="AA30" s="42">
        <v>27</v>
      </c>
      <c r="AB30" s="42">
        <v>8</v>
      </c>
      <c r="AC30" s="58">
        <f>AD30+AE30</f>
        <v>11</v>
      </c>
      <c r="AD30" s="42">
        <v>4</v>
      </c>
      <c r="AE30" s="67">
        <v>7</v>
      </c>
    </row>
    <row r="31" spans="1:31" s="10" customFormat="1" ht="33" x14ac:dyDescent="0.25">
      <c r="A31" s="66"/>
      <c r="B31" s="65"/>
      <c r="C31" s="64"/>
      <c r="D31" s="63"/>
      <c r="E31" s="62"/>
      <c r="F31" s="61" t="s">
        <v>13</v>
      </c>
      <c r="G31" s="64" t="s">
        <v>12</v>
      </c>
      <c r="H31" s="60"/>
      <c r="I31" s="60"/>
      <c r="J31" s="60"/>
      <c r="K31" s="60">
        <f>L31+M31</f>
        <v>0</v>
      </c>
      <c r="L31" s="60"/>
      <c r="M31" s="60"/>
      <c r="N31" s="60">
        <f>O31+P31</f>
        <v>0</v>
      </c>
      <c r="O31" s="60"/>
      <c r="P31" s="60"/>
      <c r="Q31" s="42">
        <f>R31+S31</f>
        <v>0</v>
      </c>
      <c r="R31" s="42"/>
      <c r="S31" s="42"/>
      <c r="T31" s="42">
        <f>U31+V31</f>
        <v>5</v>
      </c>
      <c r="U31" s="42">
        <v>3</v>
      </c>
      <c r="V31" s="42">
        <v>2</v>
      </c>
      <c r="W31" s="60">
        <f>SUM(X31:Y31)</f>
        <v>5</v>
      </c>
      <c r="X31" s="60">
        <f>I31+O31+R31+U31+L31</f>
        <v>3</v>
      </c>
      <c r="Y31" s="60">
        <f>J31+P31+S31+V31+M31</f>
        <v>2</v>
      </c>
      <c r="Z31" s="42"/>
      <c r="AA31" s="42"/>
      <c r="AB31" s="42"/>
      <c r="AC31" s="58"/>
      <c r="AD31" s="42"/>
      <c r="AE31" s="57"/>
    </row>
    <row r="32" spans="1:31" s="10" customFormat="1" ht="14.25" customHeight="1" x14ac:dyDescent="0.25">
      <c r="A32" s="66"/>
      <c r="B32" s="65"/>
      <c r="C32" s="64"/>
      <c r="D32" s="63"/>
      <c r="E32" s="62"/>
      <c r="F32" s="61" t="s">
        <v>11</v>
      </c>
      <c r="G32" s="56" t="s">
        <v>3</v>
      </c>
      <c r="H32" s="60">
        <f>I32+J32</f>
        <v>0</v>
      </c>
      <c r="I32" s="60"/>
      <c r="J32" s="60"/>
      <c r="K32" s="60">
        <f>L32+M32</f>
        <v>0</v>
      </c>
      <c r="L32" s="60"/>
      <c r="M32" s="60"/>
      <c r="N32" s="60">
        <f>O32+P32</f>
        <v>0</v>
      </c>
      <c r="O32" s="60"/>
      <c r="P32" s="60"/>
      <c r="Q32" s="42">
        <f>R32+S32</f>
        <v>0</v>
      </c>
      <c r="R32" s="42"/>
      <c r="S32" s="42"/>
      <c r="T32" s="42">
        <f>U32+V32</f>
        <v>0</v>
      </c>
      <c r="U32" s="42"/>
      <c r="V32" s="42"/>
      <c r="W32" s="59">
        <f>SUM(X32:Y32)</f>
        <v>0</v>
      </c>
      <c r="X32" s="59">
        <f>I32+O32+R32+U32+L32</f>
        <v>0</v>
      </c>
      <c r="Y32" s="59">
        <f>J32+P32+S32+V32+M32</f>
        <v>0</v>
      </c>
      <c r="Z32" s="42">
        <f>AA32+AB32</f>
        <v>10</v>
      </c>
      <c r="AA32" s="42">
        <v>10</v>
      </c>
      <c r="AB32" s="42"/>
      <c r="AC32" s="58"/>
      <c r="AD32" s="42"/>
      <c r="AE32" s="57"/>
    </row>
    <row r="33" spans="1:33" s="10" customFormat="1" ht="14.25" customHeight="1" x14ac:dyDescent="0.25">
      <c r="A33" s="31"/>
      <c r="B33" s="55"/>
      <c r="C33" s="56"/>
      <c r="D33" s="55"/>
      <c r="E33" s="54"/>
      <c r="F33" s="53" t="s">
        <v>10</v>
      </c>
      <c r="G33" s="52"/>
      <c r="H33" s="50">
        <f>SUM(H27:H32)</f>
        <v>1297</v>
      </c>
      <c r="I33" s="50">
        <f>SUM(I27:I32)</f>
        <v>841</v>
      </c>
      <c r="J33" s="50">
        <f>SUM(J27:J32)</f>
        <v>456</v>
      </c>
      <c r="K33" s="50">
        <f>SUM(K27:K32)</f>
        <v>0</v>
      </c>
      <c r="L33" s="50">
        <f>SUM(L27:L32)</f>
        <v>0</v>
      </c>
      <c r="M33" s="50">
        <f>SUM(M27:M32)</f>
        <v>0</v>
      </c>
      <c r="N33" s="50">
        <f>SUM(N27:N32)</f>
        <v>0</v>
      </c>
      <c r="O33" s="50">
        <f>SUM(O27:O32)</f>
        <v>0</v>
      </c>
      <c r="P33" s="50">
        <f>SUM(P27:P32)</f>
        <v>0</v>
      </c>
      <c r="Q33" s="50">
        <f>SUM(Q27:Q32)</f>
        <v>27</v>
      </c>
      <c r="R33" s="50">
        <f>SUM(R27:R32)</f>
        <v>23</v>
      </c>
      <c r="S33" s="50">
        <f>SUM(S27:S32)</f>
        <v>4</v>
      </c>
      <c r="T33" s="50">
        <f>SUM(T27:T32)</f>
        <v>5</v>
      </c>
      <c r="U33" s="50">
        <f>SUM(U27:U32)</f>
        <v>3</v>
      </c>
      <c r="V33" s="50">
        <f>SUM(V27:V32)</f>
        <v>2</v>
      </c>
      <c r="W33" s="50">
        <f>SUM(W27:W32)</f>
        <v>1329</v>
      </c>
      <c r="X33" s="50">
        <f>SUM(X27:X32)</f>
        <v>867</v>
      </c>
      <c r="Y33" s="50">
        <f>SUM(Y27:Y32)</f>
        <v>462</v>
      </c>
      <c r="Z33" s="50">
        <f>SUM(Z27:Z32)</f>
        <v>111</v>
      </c>
      <c r="AA33" s="50">
        <f>SUM(AA27:AA32)</f>
        <v>100</v>
      </c>
      <c r="AB33" s="50">
        <f>SUM(AB27:AB32)</f>
        <v>11</v>
      </c>
      <c r="AC33" s="51">
        <f>SUM(AC27:AC32)</f>
        <v>34</v>
      </c>
      <c r="AD33" s="50">
        <f>SUM(AD27:AD32)</f>
        <v>8</v>
      </c>
      <c r="AE33" s="49">
        <f>SUM(AE27:AE32)</f>
        <v>26</v>
      </c>
    </row>
    <row r="34" spans="1:33" s="10" customFormat="1" ht="14.25" customHeight="1" x14ac:dyDescent="0.25">
      <c r="A34" s="31"/>
      <c r="B34" s="46" t="s">
        <v>9</v>
      </c>
      <c r="C34" s="48" t="s">
        <v>8</v>
      </c>
      <c r="D34" s="47" t="s">
        <v>7</v>
      </c>
      <c r="E34" s="46" t="s">
        <v>6</v>
      </c>
      <c r="F34" s="28" t="s">
        <v>5</v>
      </c>
      <c r="G34" s="45" t="s">
        <v>3</v>
      </c>
      <c r="H34" s="44">
        <f>SUM(I34:J34)</f>
        <v>415</v>
      </c>
      <c r="I34" s="44">
        <f>'大学(学部別)'!X26</f>
        <v>336</v>
      </c>
      <c r="J34" s="44">
        <f>'大学(学部別)'!Y26</f>
        <v>79</v>
      </c>
      <c r="K34" s="24">
        <f>SUM(L34:M34)</f>
        <v>0</v>
      </c>
      <c r="L34" s="43"/>
      <c r="M34" s="43"/>
      <c r="N34" s="37">
        <f>SUM(O34:P34)</f>
        <v>0</v>
      </c>
      <c r="O34" s="42"/>
      <c r="P34" s="42"/>
      <c r="Q34" s="37">
        <f>SUM(R34:S34)</f>
        <v>2</v>
      </c>
      <c r="R34" s="42">
        <v>2</v>
      </c>
      <c r="S34" s="42"/>
      <c r="T34" s="37">
        <f>SUM(U34:V34)</f>
        <v>0</v>
      </c>
      <c r="U34" s="42"/>
      <c r="V34" s="42"/>
      <c r="W34" s="37">
        <f>SUM(X34:Y34)</f>
        <v>417</v>
      </c>
      <c r="X34" s="37">
        <f>I34+O34+R34+U34+L34</f>
        <v>338</v>
      </c>
      <c r="Y34" s="37">
        <f>J34+P34+S34+V34+M34</f>
        <v>79</v>
      </c>
      <c r="Z34" s="37">
        <f>SUM(AA34:AB34)</f>
        <v>20</v>
      </c>
      <c r="AA34" s="42">
        <v>17</v>
      </c>
      <c r="AB34" s="42">
        <v>3</v>
      </c>
      <c r="AC34" s="34">
        <f>SUM(AD34:AE35)</f>
        <v>27</v>
      </c>
      <c r="AD34" s="33">
        <v>12</v>
      </c>
      <c r="AE34" s="32">
        <v>15</v>
      </c>
    </row>
    <row r="35" spans="1:33" s="10" customFormat="1" ht="14.25" customHeight="1" x14ac:dyDescent="0.25">
      <c r="A35" s="31"/>
      <c r="B35" s="28"/>
      <c r="C35" s="30"/>
      <c r="D35" s="29"/>
      <c r="E35" s="28"/>
      <c r="F35" s="41" t="s">
        <v>4</v>
      </c>
      <c r="G35" s="40" t="s">
        <v>3</v>
      </c>
      <c r="H35" s="39">
        <f>SUM(I35:J35)</f>
        <v>266</v>
      </c>
      <c r="I35" s="39">
        <f>'大学(学部別)'!X27</f>
        <v>50</v>
      </c>
      <c r="J35" s="39">
        <f>'大学(学部別)'!Y27</f>
        <v>216</v>
      </c>
      <c r="K35" s="36">
        <f>SUM(L35:M35)</f>
        <v>0</v>
      </c>
      <c r="L35" s="38"/>
      <c r="M35" s="38"/>
      <c r="N35" s="36">
        <f>SUM(O35:P35)</f>
        <v>0</v>
      </c>
      <c r="O35" s="35"/>
      <c r="P35" s="35"/>
      <c r="Q35" s="37">
        <f>SUM(R35:S35)</f>
        <v>0</v>
      </c>
      <c r="R35" s="35"/>
      <c r="S35" s="35"/>
      <c r="T35" s="36"/>
      <c r="U35" s="35"/>
      <c r="V35" s="35"/>
      <c r="W35" s="36">
        <f>SUM(X35:Y35)</f>
        <v>266</v>
      </c>
      <c r="X35" s="36">
        <f>I35+O35+R35+U35+L35</f>
        <v>50</v>
      </c>
      <c r="Y35" s="36">
        <f>J35+P35+S35+V35+M35</f>
        <v>216</v>
      </c>
      <c r="Z35" s="36">
        <f>SUM(AA35:AB35)</f>
        <v>20</v>
      </c>
      <c r="AA35" s="35">
        <v>12</v>
      </c>
      <c r="AB35" s="35">
        <v>8</v>
      </c>
      <c r="AC35" s="34"/>
      <c r="AD35" s="33"/>
      <c r="AE35" s="32"/>
    </row>
    <row r="36" spans="1:33" s="10" customFormat="1" ht="14.25" customHeight="1" x14ac:dyDescent="0.25">
      <c r="A36" s="31"/>
      <c r="B36" s="28"/>
      <c r="C36" s="30"/>
      <c r="D36" s="29"/>
      <c r="E36" s="28"/>
      <c r="F36" s="27" t="s">
        <v>2</v>
      </c>
      <c r="G36" s="26"/>
      <c r="H36" s="25">
        <f>SUM(H34:H35)</f>
        <v>681</v>
      </c>
      <c r="I36" s="25">
        <f>SUM(I34:I35)</f>
        <v>386</v>
      </c>
      <c r="J36" s="25">
        <f>SUM(J34:J35)</f>
        <v>295</v>
      </c>
      <c r="K36" s="24">
        <f>SUM(K34:K35)</f>
        <v>0</v>
      </c>
      <c r="L36" s="24">
        <f>SUM(L34:L35)</f>
        <v>0</v>
      </c>
      <c r="M36" s="24">
        <f>SUM(M34:M35)</f>
        <v>0</v>
      </c>
      <c r="N36" s="24">
        <f>SUM(N34:N35)</f>
        <v>0</v>
      </c>
      <c r="O36" s="24">
        <f>SUM(O34:O35)</f>
        <v>0</v>
      </c>
      <c r="P36" s="24">
        <f>SUM(P34:P35)</f>
        <v>0</v>
      </c>
      <c r="Q36" s="24">
        <f>SUM(Q34:Q35)</f>
        <v>2</v>
      </c>
      <c r="R36" s="24">
        <f>SUM(R34:R35)</f>
        <v>2</v>
      </c>
      <c r="S36" s="24">
        <f>SUM(S34:S35)</f>
        <v>0</v>
      </c>
      <c r="T36" s="24"/>
      <c r="U36" s="24">
        <f>SUM(U34:U35)</f>
        <v>0</v>
      </c>
      <c r="V36" s="24">
        <f>SUM(V34:V35)</f>
        <v>0</v>
      </c>
      <c r="W36" s="24">
        <f>SUM(X36:Y36)</f>
        <v>683</v>
      </c>
      <c r="X36" s="24">
        <f>I36+O36+R36+U36+L36</f>
        <v>388</v>
      </c>
      <c r="Y36" s="24">
        <f>J36+P36+S36+V36+M36</f>
        <v>295</v>
      </c>
      <c r="Z36" s="24">
        <f>SUM(Z34:Z35)</f>
        <v>40</v>
      </c>
      <c r="AA36" s="24">
        <f>SUM(AA34:AA35)</f>
        <v>29</v>
      </c>
      <c r="AB36" s="24">
        <f>SUM(AB34:AB35)</f>
        <v>11</v>
      </c>
      <c r="AC36" s="24">
        <f>SUM(AC34:AC35)</f>
        <v>27</v>
      </c>
      <c r="AD36" s="24">
        <f>SUM(AD34:AD35)</f>
        <v>12</v>
      </c>
      <c r="AE36" s="23">
        <f>SUM(AE34:AE35)</f>
        <v>15</v>
      </c>
    </row>
    <row r="37" spans="1:33" s="10" customFormat="1" ht="14.25" customHeight="1" x14ac:dyDescent="0.25">
      <c r="A37" s="22"/>
      <c r="B37" s="21"/>
      <c r="C37" s="20" t="s">
        <v>1</v>
      </c>
      <c r="D37" s="20"/>
      <c r="E37" s="20"/>
      <c r="F37" s="19"/>
      <c r="G37" s="19"/>
      <c r="H37" s="18">
        <f>SUM(I37:J37)</f>
        <v>2983</v>
      </c>
      <c r="I37" s="18">
        <f>SUM(I36,I33,I26)</f>
        <v>1875</v>
      </c>
      <c r="J37" s="18">
        <f>SUM(J36,J33,J26)</f>
        <v>1108</v>
      </c>
      <c r="K37" s="18">
        <f>SUM(K36,K33,K26)</f>
        <v>0</v>
      </c>
      <c r="L37" s="18">
        <f>SUM(L36,L33,L26)</f>
        <v>0</v>
      </c>
      <c r="M37" s="18">
        <f>SUM(M36,M33,M26)</f>
        <v>0</v>
      </c>
      <c r="N37" s="18">
        <f>SUM(N36,N33,N26)</f>
        <v>0</v>
      </c>
      <c r="O37" s="18">
        <f>SUM(O36,O33,O26)</f>
        <v>0</v>
      </c>
      <c r="P37" s="18">
        <f>SUM(P36,P33,P26)</f>
        <v>0</v>
      </c>
      <c r="Q37" s="18">
        <f>SUM(Q36,Q33,Q26)</f>
        <v>31</v>
      </c>
      <c r="R37" s="18">
        <f>SUM(R36,R33,R26)</f>
        <v>26</v>
      </c>
      <c r="S37" s="18">
        <f>SUM(S36,S33,S26)</f>
        <v>5</v>
      </c>
      <c r="T37" s="18">
        <f>SUM(T36,T33,T26)</f>
        <v>11</v>
      </c>
      <c r="U37" s="18">
        <f>SUM(U36,U33,U26)</f>
        <v>7</v>
      </c>
      <c r="V37" s="18">
        <f>SUM(V36,V33,V26)</f>
        <v>4</v>
      </c>
      <c r="W37" s="18">
        <f>SUM(W36,W33,W26)</f>
        <v>3025</v>
      </c>
      <c r="X37" s="18">
        <f>SUM(X36,X33,X26)</f>
        <v>1908</v>
      </c>
      <c r="Y37" s="18">
        <f>SUM(Y36,Y33,Y26)</f>
        <v>1117</v>
      </c>
      <c r="Z37" s="18">
        <f>SUM(Z36,Z33,Z26)</f>
        <v>204</v>
      </c>
      <c r="AA37" s="18">
        <f>SUM(AA36,AA33,AA26)</f>
        <v>168</v>
      </c>
      <c r="AB37" s="18">
        <f>SUM(AB36,AB33,AB26)</f>
        <v>36</v>
      </c>
      <c r="AC37" s="18">
        <f>SUM(AC36,AC33,AC26)</f>
        <v>96</v>
      </c>
      <c r="AD37" s="18">
        <f>SUM(AD36,AD33,AD26)</f>
        <v>41</v>
      </c>
      <c r="AE37" s="17">
        <f>SUM(AE36,AE33,AE26)</f>
        <v>55</v>
      </c>
    </row>
    <row r="38" spans="1:33" s="10" customFormat="1" ht="14.25" customHeight="1" x14ac:dyDescent="0.25">
      <c r="A38" s="16"/>
      <c r="B38" s="15"/>
      <c r="C38" s="15"/>
      <c r="D38" s="15" t="s">
        <v>0</v>
      </c>
      <c r="E38" s="15"/>
      <c r="F38" s="15"/>
      <c r="G38" s="15"/>
      <c r="H38" s="14">
        <f>SUM(H37,H20,H21)</f>
        <v>8971</v>
      </c>
      <c r="I38" s="14">
        <f>SUM(I37,I20,I21)</f>
        <v>5001</v>
      </c>
      <c r="J38" s="14">
        <f>SUM(J37,J20,J21)</f>
        <v>3970</v>
      </c>
      <c r="K38" s="14">
        <f>SUM(K37,K20,K21)</f>
        <v>0</v>
      </c>
      <c r="L38" s="14">
        <f>SUM(L37,L20,L21)</f>
        <v>0</v>
      </c>
      <c r="M38" s="14">
        <f>SUM(M37,M20,M21)</f>
        <v>0</v>
      </c>
      <c r="N38" s="14">
        <f>SUM(N37,N20,N21)</f>
        <v>0</v>
      </c>
      <c r="O38" s="14">
        <f>SUM(O37,O20,O21)</f>
        <v>0</v>
      </c>
      <c r="P38" s="14">
        <f>SUM(P37,P20,P21)</f>
        <v>0</v>
      </c>
      <c r="Q38" s="14">
        <f>SUM(Q37,Q20,Q21)</f>
        <v>867</v>
      </c>
      <c r="R38" s="14">
        <f>SUM(R37,R20,R21)</f>
        <v>565</v>
      </c>
      <c r="S38" s="14">
        <f>SUM(S37,S20,S21)</f>
        <v>302</v>
      </c>
      <c r="T38" s="14">
        <f>SUM(T37,T20,T21)</f>
        <v>89</v>
      </c>
      <c r="U38" s="14">
        <f>SUM(U37,U20,U21)</f>
        <v>52</v>
      </c>
      <c r="V38" s="14">
        <f>SUM(V37,V20,V21)</f>
        <v>37</v>
      </c>
      <c r="W38" s="14">
        <f>SUM(W37,W20,W21)</f>
        <v>9927</v>
      </c>
      <c r="X38" s="14">
        <f>SUM(X37,X20,X21)</f>
        <v>5618</v>
      </c>
      <c r="Y38" s="14">
        <f>SUM(Y37,Y20,Y21)</f>
        <v>4309</v>
      </c>
      <c r="Z38" s="14">
        <f>SUM(Z37,Z20,Z21)</f>
        <v>854</v>
      </c>
      <c r="AA38" s="14">
        <f>SUM(AA37,AA20,AA21)</f>
        <v>653</v>
      </c>
      <c r="AB38" s="14">
        <f>SUM(AB37,AB20,AB21)</f>
        <v>201</v>
      </c>
      <c r="AC38" s="14">
        <f>SUM(AC37,AC20,AC21)</f>
        <v>1421</v>
      </c>
      <c r="AD38" s="14">
        <f>SUM(AD37,AD20,AD21)</f>
        <v>444</v>
      </c>
      <c r="AE38" s="13">
        <f>SUM(AE37,AE20,AE21)</f>
        <v>977</v>
      </c>
    </row>
    <row r="39" spans="1:33" s="10" customFormat="1" ht="12.75" customHeight="1" x14ac:dyDescent="0.25">
      <c r="A39" s="1"/>
      <c r="B39" s="2"/>
      <c r="C39" s="12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1"/>
      <c r="AG39" s="1"/>
    </row>
    <row r="40" spans="1:33" ht="12.75" customHeight="1" x14ac:dyDescent="0.25">
      <c r="A40" s="2"/>
      <c r="B40" s="2"/>
      <c r="AF40" s="9"/>
    </row>
    <row r="41" spans="1:33" ht="14" customHeight="1" x14ac:dyDescent="0.25">
      <c r="A41" s="2"/>
      <c r="B41" s="2"/>
      <c r="AF41" s="9"/>
    </row>
    <row r="42" spans="1:33" ht="14" customHeight="1" x14ac:dyDescent="0.25">
      <c r="B42" s="2"/>
      <c r="AF42" s="8"/>
    </row>
    <row r="43" spans="1:33" ht="14" customHeight="1" x14ac:dyDescent="0.25">
      <c r="B43" s="2"/>
      <c r="AF43" s="7"/>
    </row>
    <row r="44" spans="1:33" ht="14" customHeight="1" x14ac:dyDescent="0.25">
      <c r="B44" s="2"/>
      <c r="AF44" s="7"/>
    </row>
    <row r="45" spans="1:33" ht="14" customHeight="1" x14ac:dyDescent="0.25">
      <c r="AF45" s="7"/>
    </row>
    <row r="46" spans="1:33" ht="14" customHeight="1" x14ac:dyDescent="0.25">
      <c r="AF46" s="7"/>
    </row>
    <row r="47" spans="1:33" ht="14" customHeight="1" x14ac:dyDescent="0.25">
      <c r="AF47" s="7"/>
    </row>
    <row r="48" spans="1:33" ht="14" customHeight="1" x14ac:dyDescent="0.25">
      <c r="AF48" s="7"/>
    </row>
    <row r="49" spans="32:33" ht="14" customHeight="1" x14ac:dyDescent="0.25">
      <c r="AF49" s="7"/>
    </row>
    <row r="50" spans="32:33" ht="14" customHeight="1" x14ac:dyDescent="0.25">
      <c r="AF50" s="7"/>
    </row>
    <row r="51" spans="32:33" ht="14" customHeight="1" x14ac:dyDescent="0.25">
      <c r="AF51" s="7"/>
    </row>
    <row r="52" spans="32:33" ht="14" customHeight="1" x14ac:dyDescent="0.25">
      <c r="AF52" s="7"/>
      <c r="AG52" s="2"/>
    </row>
    <row r="53" spans="32:33" ht="14" customHeight="1" x14ac:dyDescent="0.25">
      <c r="AF53" s="7"/>
      <c r="AG53" s="2"/>
    </row>
    <row r="54" spans="32:33" ht="14" customHeight="1" x14ac:dyDescent="0.25">
      <c r="AF54" s="7"/>
      <c r="AG54" s="2"/>
    </row>
    <row r="55" spans="32:33" ht="14" customHeight="1" x14ac:dyDescent="0.25">
      <c r="AF55" s="4"/>
      <c r="AG55" s="2"/>
    </row>
    <row r="56" spans="32:33" ht="14" customHeight="1" x14ac:dyDescent="0.25">
      <c r="AF56" s="6"/>
    </row>
    <row r="57" spans="32:33" ht="14" customHeight="1" x14ac:dyDescent="0.25">
      <c r="AF57" s="6"/>
    </row>
    <row r="58" spans="32:33" ht="14" customHeight="1" x14ac:dyDescent="0.25">
      <c r="AF58" s="6"/>
    </row>
    <row r="59" spans="32:33" ht="14" customHeight="1" x14ac:dyDescent="0.25">
      <c r="AF59" s="6"/>
    </row>
    <row r="60" spans="32:33" ht="14" customHeight="1" x14ac:dyDescent="0.25">
      <c r="AF60" s="6"/>
    </row>
    <row r="61" spans="32:33" ht="14" customHeight="1" x14ac:dyDescent="0.25">
      <c r="AF61" s="4"/>
    </row>
    <row r="62" spans="32:33" ht="14" customHeight="1" x14ac:dyDescent="0.25">
      <c r="AF62" s="6"/>
    </row>
    <row r="63" spans="32:33" ht="14" customHeight="1" x14ac:dyDescent="0.25">
      <c r="AF63" s="6"/>
    </row>
    <row r="64" spans="32:33" ht="14" customHeight="1" x14ac:dyDescent="0.25">
      <c r="AF64" s="6"/>
    </row>
    <row r="65" spans="32:32" ht="14" customHeight="1" x14ac:dyDescent="0.25">
      <c r="AF65" s="6"/>
    </row>
    <row r="66" spans="32:32" ht="14" customHeight="1" x14ac:dyDescent="0.25">
      <c r="AF66" s="6"/>
    </row>
    <row r="67" spans="32:32" ht="14" customHeight="1" x14ac:dyDescent="0.25">
      <c r="AF67" s="6"/>
    </row>
    <row r="68" spans="32:32" ht="14" customHeight="1" x14ac:dyDescent="0.25">
      <c r="AF68" s="6"/>
    </row>
    <row r="69" spans="32:32" ht="14" customHeight="1" x14ac:dyDescent="0.25">
      <c r="AF69" s="5"/>
    </row>
    <row r="70" spans="32:32" ht="14" customHeight="1" x14ac:dyDescent="0.25">
      <c r="AF70" s="5"/>
    </row>
    <row r="71" spans="32:32" ht="14" customHeight="1" x14ac:dyDescent="0.25">
      <c r="AF71" s="4"/>
    </row>
    <row r="72" spans="32:32" ht="14" customHeight="1" x14ac:dyDescent="0.25">
      <c r="AF72" s="4"/>
    </row>
    <row r="73" spans="32:32" ht="14" customHeight="1" x14ac:dyDescent="0.25">
      <c r="AF73" s="4"/>
    </row>
    <row r="74" spans="32:32" ht="14" customHeight="1" x14ac:dyDescent="0.25"/>
  </sheetData>
  <mergeCells count="23">
    <mergeCell ref="C37:E37"/>
    <mergeCell ref="AE34:AE35"/>
    <mergeCell ref="AD34:AD35"/>
    <mergeCell ref="AD22:AD25"/>
    <mergeCell ref="AE22:AE25"/>
    <mergeCell ref="AC22:AC25"/>
    <mergeCell ref="F36:G36"/>
    <mergeCell ref="AC34:AC35"/>
    <mergeCell ref="AB8:AB9"/>
    <mergeCell ref="AA6:AA7"/>
    <mergeCell ref="AB6:AB7"/>
    <mergeCell ref="Z8:Z9"/>
    <mergeCell ref="AA8:AA9"/>
    <mergeCell ref="Z6:Z7"/>
    <mergeCell ref="G2:G4"/>
    <mergeCell ref="Z2:AB3"/>
    <mergeCell ref="AC2:AE3"/>
    <mergeCell ref="H3:J3"/>
    <mergeCell ref="K3:M3"/>
    <mergeCell ref="N3:P3"/>
    <mergeCell ref="Q3:S3"/>
    <mergeCell ref="T3:V3"/>
    <mergeCell ref="W3:Y3"/>
  </mergeCells>
  <phoneticPr fontId="3"/>
  <printOptions horizontalCentered="1"/>
  <pageMargins left="0.59055118110236227" right="0.39370078740157483" top="0.55118110236220474" bottom="0.55118110236220474" header="0.31496062992125984" footer="0.31496062992125984"/>
  <pageSetup paperSize="9" scale="80" firstPageNumber="41" fitToWidth="2" pageOrder="overThenDown" orientation="portrait" useFirstPageNumber="1" r:id="rId1"/>
  <headerFooter alignWithMargins="0">
    <evenFooter>&amp;C&amp;"ＭＳ ゴシック,標準"&amp;16 43</evenFooter>
  </headerFooter>
  <colBreaks count="2" manualBreakCount="2">
    <brk id="10" max="38" man="1"/>
    <brk id="31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46"/>
  <sheetViews>
    <sheetView showGridLines="0" showZeros="0" topLeftCell="B1" zoomScaleNormal="100" zoomScaleSheetLayoutView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10.7109375" defaultRowHeight="11.5" x14ac:dyDescent="0.25"/>
  <cols>
    <col min="1" max="1" width="2.78515625" style="193" customWidth="1"/>
    <col min="2" max="3" width="10" style="193" customWidth="1"/>
    <col min="4" max="4" width="4.2109375" style="193" customWidth="1"/>
    <col min="5" max="22" width="4.92578125" style="193" customWidth="1"/>
    <col min="23" max="25" width="7.28515625" style="193" customWidth="1"/>
    <col min="26" max="26" width="2.2109375" style="193" customWidth="1"/>
    <col min="27" max="27" width="3.92578125" style="193" customWidth="1"/>
    <col min="28" max="16384" width="10.7109375" style="193"/>
  </cols>
  <sheetData>
    <row r="2" spans="2:26" s="273" customFormat="1" ht="18.75" customHeight="1" x14ac:dyDescent="0.35">
      <c r="B2" s="275" t="s">
        <v>122</v>
      </c>
      <c r="C2" s="275"/>
      <c r="D2" s="275"/>
      <c r="F2" s="274"/>
    </row>
    <row r="3" spans="2:26" s="194" customFormat="1" ht="14.15" customHeight="1" x14ac:dyDescent="0.25">
      <c r="B3" s="272"/>
      <c r="C3" s="271"/>
      <c r="D3" s="270" t="s">
        <v>121</v>
      </c>
      <c r="E3" s="268"/>
      <c r="F3" s="267"/>
      <c r="G3" s="268"/>
      <c r="H3" s="269" t="s">
        <v>120</v>
      </c>
      <c r="I3" s="268"/>
      <c r="J3" s="268"/>
      <c r="K3" s="268"/>
      <c r="L3" s="268"/>
      <c r="M3" s="268"/>
      <c r="N3" s="268"/>
      <c r="O3" s="268" t="s">
        <v>119</v>
      </c>
      <c r="P3" s="268"/>
      <c r="Q3" s="268"/>
      <c r="R3" s="268"/>
      <c r="S3" s="268"/>
      <c r="T3" s="268"/>
      <c r="U3" s="268"/>
      <c r="V3" s="268"/>
      <c r="W3" s="267"/>
      <c r="X3" s="267"/>
      <c r="Y3" s="266"/>
      <c r="Z3" s="196"/>
    </row>
    <row r="4" spans="2:26" s="194" customFormat="1" ht="14.15" customHeight="1" x14ac:dyDescent="0.25">
      <c r="B4" s="95" t="s">
        <v>118</v>
      </c>
      <c r="C4" s="173" t="s">
        <v>96</v>
      </c>
      <c r="D4" s="265"/>
      <c r="E4" s="261" t="s">
        <v>117</v>
      </c>
      <c r="F4" s="260"/>
      <c r="G4" s="259"/>
      <c r="H4" s="261" t="s">
        <v>116</v>
      </c>
      <c r="I4" s="260"/>
      <c r="J4" s="259"/>
      <c r="K4" s="264" t="s">
        <v>115</v>
      </c>
      <c r="L4" s="263"/>
      <c r="M4" s="262"/>
      <c r="N4" s="261" t="s">
        <v>114</v>
      </c>
      <c r="O4" s="260"/>
      <c r="P4" s="259"/>
      <c r="Q4" s="261" t="s">
        <v>113</v>
      </c>
      <c r="R4" s="260"/>
      <c r="S4" s="259"/>
      <c r="T4" s="261" t="s">
        <v>112</v>
      </c>
      <c r="U4" s="260"/>
      <c r="V4" s="259"/>
      <c r="W4" s="258"/>
      <c r="X4" s="257" t="s">
        <v>90</v>
      </c>
      <c r="Y4" s="256"/>
      <c r="Z4" s="196"/>
    </row>
    <row r="5" spans="2:26" s="194" customFormat="1" ht="14.15" customHeight="1" x14ac:dyDescent="0.25">
      <c r="B5" s="255"/>
      <c r="C5" s="254"/>
      <c r="D5" s="253"/>
      <c r="E5" s="252" t="s">
        <v>2</v>
      </c>
      <c r="F5" s="252" t="s">
        <v>89</v>
      </c>
      <c r="G5" s="252" t="s">
        <v>88</v>
      </c>
      <c r="H5" s="252" t="s">
        <v>2</v>
      </c>
      <c r="I5" s="252" t="s">
        <v>89</v>
      </c>
      <c r="J5" s="252" t="s">
        <v>88</v>
      </c>
      <c r="K5" s="252" t="s">
        <v>2</v>
      </c>
      <c r="L5" s="252" t="s">
        <v>89</v>
      </c>
      <c r="M5" s="252" t="s">
        <v>88</v>
      </c>
      <c r="N5" s="252" t="s">
        <v>2</v>
      </c>
      <c r="O5" s="252" t="s">
        <v>89</v>
      </c>
      <c r="P5" s="252" t="s">
        <v>88</v>
      </c>
      <c r="Q5" s="252" t="s">
        <v>2</v>
      </c>
      <c r="R5" s="252" t="s">
        <v>89</v>
      </c>
      <c r="S5" s="252" t="s">
        <v>88</v>
      </c>
      <c r="T5" s="252" t="s">
        <v>2</v>
      </c>
      <c r="U5" s="252" t="s">
        <v>89</v>
      </c>
      <c r="V5" s="252" t="s">
        <v>88</v>
      </c>
      <c r="W5" s="251" t="s">
        <v>2</v>
      </c>
      <c r="X5" s="250" t="s">
        <v>89</v>
      </c>
      <c r="Y5" s="249" t="s">
        <v>88</v>
      </c>
    </row>
    <row r="6" spans="2:26" s="193" customFormat="1" ht="14" customHeight="1" x14ac:dyDescent="0.25">
      <c r="B6" s="248" t="s">
        <v>86</v>
      </c>
      <c r="C6" s="127" t="s">
        <v>83</v>
      </c>
      <c r="D6" s="247" t="s">
        <v>24</v>
      </c>
      <c r="E6" s="119">
        <f>SUM(F6:G6)</f>
        <v>172</v>
      </c>
      <c r="F6" s="120">
        <v>67</v>
      </c>
      <c r="G6" s="120">
        <v>105</v>
      </c>
      <c r="H6" s="119">
        <f>SUM(I6:J6)</f>
        <v>166</v>
      </c>
      <c r="I6" s="120">
        <v>52</v>
      </c>
      <c r="J6" s="120">
        <v>114</v>
      </c>
      <c r="K6" s="119">
        <f>SUM(L6:M6)</f>
        <v>174</v>
      </c>
      <c r="L6" s="120">
        <v>65</v>
      </c>
      <c r="M6" s="120">
        <v>109</v>
      </c>
      <c r="N6" s="119">
        <f>SUM(O6:P6)</f>
        <v>184</v>
      </c>
      <c r="O6" s="120">
        <v>75</v>
      </c>
      <c r="P6" s="120">
        <v>109</v>
      </c>
      <c r="Q6" s="124"/>
      <c r="R6" s="120"/>
      <c r="S6" s="120"/>
      <c r="T6" s="124"/>
      <c r="U6" s="120"/>
      <c r="V6" s="120"/>
      <c r="W6" s="118">
        <f>E6+H6+K6+N6+Q6+T6</f>
        <v>696</v>
      </c>
      <c r="X6" s="119">
        <f>F6+I6+L6+O6+R6+U6</f>
        <v>259</v>
      </c>
      <c r="Y6" s="210">
        <f>G6+J6+M6+P6+S6+V6</f>
        <v>437</v>
      </c>
    </row>
    <row r="7" spans="2:26" s="194" customFormat="1" ht="14" customHeight="1" x14ac:dyDescent="0.25">
      <c r="B7" s="246"/>
      <c r="C7" s="127" t="s">
        <v>81</v>
      </c>
      <c r="D7" s="247" t="s">
        <v>24</v>
      </c>
      <c r="E7" s="119">
        <f>SUM(F7:G7)</f>
        <v>163</v>
      </c>
      <c r="F7" s="120">
        <v>92</v>
      </c>
      <c r="G7" s="120">
        <v>71</v>
      </c>
      <c r="H7" s="119">
        <f>SUM(I7:J7)</f>
        <v>154</v>
      </c>
      <c r="I7" s="120">
        <v>79</v>
      </c>
      <c r="J7" s="120">
        <v>75</v>
      </c>
      <c r="K7" s="119">
        <f>SUM(L7:M7)</f>
        <v>157</v>
      </c>
      <c r="L7" s="120">
        <v>92</v>
      </c>
      <c r="M7" s="120">
        <v>65</v>
      </c>
      <c r="N7" s="119">
        <f>SUM(O7:P7)</f>
        <v>184</v>
      </c>
      <c r="O7" s="120">
        <v>114</v>
      </c>
      <c r="P7" s="120">
        <v>70</v>
      </c>
      <c r="Q7" s="124"/>
      <c r="R7" s="120"/>
      <c r="S7" s="120"/>
      <c r="T7" s="124"/>
      <c r="U7" s="120"/>
      <c r="V7" s="120"/>
      <c r="W7" s="118">
        <f>E7+H7+K7+N7+Q7+T7</f>
        <v>658</v>
      </c>
      <c r="X7" s="119">
        <f>F7+I7+L7+O7+R7+U7</f>
        <v>377</v>
      </c>
      <c r="Y7" s="210">
        <f>G7+J7+M7+P7+S7+V7</f>
        <v>281</v>
      </c>
    </row>
    <row r="8" spans="2:26" s="194" customFormat="1" ht="14" customHeight="1" x14ac:dyDescent="0.25">
      <c r="B8" s="246"/>
      <c r="C8" s="127" t="s">
        <v>75</v>
      </c>
      <c r="D8" s="247" t="s">
        <v>74</v>
      </c>
      <c r="E8" s="119">
        <f>SUM(F8:G8)</f>
        <v>8</v>
      </c>
      <c r="F8" s="120">
        <v>5</v>
      </c>
      <c r="G8" s="120">
        <v>3</v>
      </c>
      <c r="H8" s="119">
        <f>SUM(I8:J8)</f>
        <v>5</v>
      </c>
      <c r="I8" s="120">
        <v>2</v>
      </c>
      <c r="J8" s="120">
        <v>3</v>
      </c>
      <c r="K8" s="119">
        <f>SUM(L8:M8)</f>
        <v>4</v>
      </c>
      <c r="L8" s="120">
        <v>3</v>
      </c>
      <c r="M8" s="120">
        <v>1</v>
      </c>
      <c r="N8" s="119">
        <f>SUM(O8:P8)</f>
        <v>11</v>
      </c>
      <c r="O8" s="120">
        <v>6</v>
      </c>
      <c r="P8" s="120">
        <v>5</v>
      </c>
      <c r="Q8" s="124"/>
      <c r="R8" s="120"/>
      <c r="S8" s="120"/>
      <c r="T8" s="124"/>
      <c r="U8" s="120"/>
      <c r="V8" s="120"/>
      <c r="W8" s="118">
        <f>E8+H8+K8+N8+Q8+T8</f>
        <v>28</v>
      </c>
      <c r="X8" s="119">
        <f>F8+I8+L8+O8+R8+U8</f>
        <v>16</v>
      </c>
      <c r="Y8" s="210">
        <f>G8+J8+M8+P8+S8+V8</f>
        <v>12</v>
      </c>
    </row>
    <row r="9" spans="2:26" s="194" customFormat="1" ht="14" customHeight="1" x14ac:dyDescent="0.25">
      <c r="B9" s="246"/>
      <c r="C9" s="127" t="s">
        <v>77</v>
      </c>
      <c r="D9" s="247" t="s">
        <v>24</v>
      </c>
      <c r="E9" s="119">
        <f>SUM(F9:G9)</f>
        <v>251</v>
      </c>
      <c r="F9" s="120">
        <v>121</v>
      </c>
      <c r="G9" s="120">
        <v>130</v>
      </c>
      <c r="H9" s="119">
        <f>SUM(I9:J9)</f>
        <v>256</v>
      </c>
      <c r="I9" s="120">
        <v>134</v>
      </c>
      <c r="J9" s="120">
        <v>122</v>
      </c>
      <c r="K9" s="119">
        <f>SUM(L9:M9)</f>
        <v>262</v>
      </c>
      <c r="L9" s="120">
        <v>134</v>
      </c>
      <c r="M9" s="120">
        <v>128</v>
      </c>
      <c r="N9" s="119">
        <f>SUM(O9:P9)</f>
        <v>312</v>
      </c>
      <c r="O9" s="120">
        <v>175</v>
      </c>
      <c r="P9" s="120">
        <v>137</v>
      </c>
      <c r="Q9" s="124"/>
      <c r="R9" s="120"/>
      <c r="S9" s="120"/>
      <c r="T9" s="124"/>
      <c r="U9" s="120"/>
      <c r="V9" s="120"/>
      <c r="W9" s="118">
        <f>E9+H9+K9+N9+Q9+T9</f>
        <v>1081</v>
      </c>
      <c r="X9" s="119">
        <f>F9+I9+L9+O9+R9+U9</f>
        <v>564</v>
      </c>
      <c r="Y9" s="210">
        <f>G9+J9+M9+P9+S9+V9</f>
        <v>517</v>
      </c>
    </row>
    <row r="10" spans="2:26" s="194" customFormat="1" ht="14" customHeight="1" x14ac:dyDescent="0.25">
      <c r="B10" s="246"/>
      <c r="C10" s="127" t="s">
        <v>75</v>
      </c>
      <c r="D10" s="247" t="s">
        <v>74</v>
      </c>
      <c r="E10" s="119">
        <f>SUM(F10:G10)</f>
        <v>5</v>
      </c>
      <c r="F10" s="120">
        <v>2</v>
      </c>
      <c r="G10" s="120">
        <v>3</v>
      </c>
      <c r="H10" s="119">
        <f>SUM(I10:J10)</f>
        <v>8</v>
      </c>
      <c r="I10" s="120">
        <v>6</v>
      </c>
      <c r="J10" s="120">
        <v>2</v>
      </c>
      <c r="K10" s="119">
        <f>SUM(L10:M10)</f>
        <v>6</v>
      </c>
      <c r="L10" s="120">
        <v>3</v>
      </c>
      <c r="M10" s="120">
        <v>3</v>
      </c>
      <c r="N10" s="119">
        <f>SUM(O10:P10)</f>
        <v>18</v>
      </c>
      <c r="O10" s="120">
        <v>9</v>
      </c>
      <c r="P10" s="120">
        <v>9</v>
      </c>
      <c r="Q10" s="124"/>
      <c r="R10" s="120"/>
      <c r="S10" s="120"/>
      <c r="T10" s="124"/>
      <c r="U10" s="120"/>
      <c r="V10" s="120"/>
      <c r="W10" s="118">
        <f>E10+H10+K10+N10+Q10+T10</f>
        <v>37</v>
      </c>
      <c r="X10" s="119">
        <f>F10+I10+L10+O10+R10+U10</f>
        <v>20</v>
      </c>
      <c r="Y10" s="210">
        <f>G10+J10+M10+P10+S10+V10</f>
        <v>17</v>
      </c>
    </row>
    <row r="11" spans="2:26" s="194" customFormat="1" ht="14" customHeight="1" x14ac:dyDescent="0.25">
      <c r="B11" s="246"/>
      <c r="C11" s="127" t="s">
        <v>69</v>
      </c>
      <c r="D11" s="247" t="s">
        <v>24</v>
      </c>
      <c r="E11" s="119">
        <f>SUM(F11:G11)</f>
        <v>198</v>
      </c>
      <c r="F11" s="120">
        <v>67</v>
      </c>
      <c r="G11" s="120">
        <v>131</v>
      </c>
      <c r="H11" s="119">
        <f>SUM(I11:J11)</f>
        <v>217</v>
      </c>
      <c r="I11" s="120">
        <v>95</v>
      </c>
      <c r="J11" s="120">
        <v>122</v>
      </c>
      <c r="K11" s="119">
        <f>SUM(L11:M11)</f>
        <v>201</v>
      </c>
      <c r="L11" s="120">
        <v>75</v>
      </c>
      <c r="M11" s="120">
        <v>126</v>
      </c>
      <c r="N11" s="119">
        <f>SUM(O11:P11)</f>
        <v>189</v>
      </c>
      <c r="O11" s="120">
        <v>73</v>
      </c>
      <c r="P11" s="120">
        <v>116</v>
      </c>
      <c r="Q11" s="119">
        <f>SUM(R11:S11)</f>
        <v>112</v>
      </c>
      <c r="R11" s="120">
        <v>68</v>
      </c>
      <c r="S11" s="120">
        <v>44</v>
      </c>
      <c r="T11" s="119">
        <f>SUM(U11:V11)</f>
        <v>119</v>
      </c>
      <c r="U11" s="120">
        <v>71</v>
      </c>
      <c r="V11" s="120">
        <v>48</v>
      </c>
      <c r="W11" s="118">
        <f>E11+H11+K11+N11+Q11+T11</f>
        <v>1036</v>
      </c>
      <c r="X11" s="119">
        <f>F11+I11+L11+O11+R11+U11</f>
        <v>449</v>
      </c>
      <c r="Y11" s="210">
        <f>G11+J11+M11+P11+S11+V11</f>
        <v>587</v>
      </c>
    </row>
    <row r="12" spans="2:26" s="194" customFormat="1" ht="14" customHeight="1" x14ac:dyDescent="0.25">
      <c r="B12" s="246"/>
      <c r="C12" s="127" t="s">
        <v>67</v>
      </c>
      <c r="D12" s="247" t="s">
        <v>24</v>
      </c>
      <c r="E12" s="119">
        <f>SUM(F12:G12)</f>
        <v>339</v>
      </c>
      <c r="F12" s="120">
        <v>233</v>
      </c>
      <c r="G12" s="120">
        <v>106</v>
      </c>
      <c r="H12" s="119">
        <f>SUM(I12:J12)</f>
        <v>340</v>
      </c>
      <c r="I12" s="120">
        <v>253</v>
      </c>
      <c r="J12" s="120">
        <v>87</v>
      </c>
      <c r="K12" s="119">
        <f>SUM(L12:M12)</f>
        <v>350</v>
      </c>
      <c r="L12" s="120">
        <v>263</v>
      </c>
      <c r="M12" s="120">
        <v>87</v>
      </c>
      <c r="N12" s="119">
        <f>SUM(O12:P12)</f>
        <v>415</v>
      </c>
      <c r="O12" s="120">
        <v>329</v>
      </c>
      <c r="P12" s="120">
        <v>86</v>
      </c>
      <c r="Q12" s="119">
        <f>SUM(R12:S12)</f>
        <v>0</v>
      </c>
      <c r="R12" s="120"/>
      <c r="S12" s="120"/>
      <c r="T12" s="119">
        <f>SUM(U12:V12)</f>
        <v>0</v>
      </c>
      <c r="U12" s="120"/>
      <c r="V12" s="120"/>
      <c r="W12" s="118">
        <f>E12+H12+K12+N12+Q12+T12</f>
        <v>1444</v>
      </c>
      <c r="X12" s="119">
        <f>F12+I12+L12+O12+R12+U12</f>
        <v>1078</v>
      </c>
      <c r="Y12" s="210">
        <f>G12+J12+M12+P12+S12+V12</f>
        <v>366</v>
      </c>
    </row>
    <row r="13" spans="2:26" s="194" customFormat="1" ht="14" customHeight="1" x14ac:dyDescent="0.25">
      <c r="B13" s="246"/>
      <c r="C13" s="127" t="s">
        <v>64</v>
      </c>
      <c r="D13" s="247" t="s">
        <v>24</v>
      </c>
      <c r="E13" s="119">
        <f>SUM(F13:G13)</f>
        <v>0</v>
      </c>
      <c r="F13" s="120"/>
      <c r="G13" s="120"/>
      <c r="H13" s="119">
        <f>SUM(I13:J13)</f>
        <v>0</v>
      </c>
      <c r="I13" s="120"/>
      <c r="J13" s="120"/>
      <c r="K13" s="119">
        <f>SUM(L13:M13)</f>
        <v>0</v>
      </c>
      <c r="L13" s="120">
        <v>0</v>
      </c>
      <c r="M13" s="120">
        <v>0</v>
      </c>
      <c r="N13" s="119">
        <f>SUM(O13:P13)</f>
        <v>12</v>
      </c>
      <c r="O13" s="120">
        <v>12</v>
      </c>
      <c r="P13" s="120"/>
      <c r="Q13" s="124"/>
      <c r="R13" s="120"/>
      <c r="S13" s="120"/>
      <c r="T13" s="124"/>
      <c r="U13" s="120"/>
      <c r="V13" s="120"/>
      <c r="W13" s="118">
        <f>E13+H13+K13+N13+Q13+T13</f>
        <v>12</v>
      </c>
      <c r="X13" s="119">
        <f>F13+I13+L13+O13+R13+U13</f>
        <v>12</v>
      </c>
      <c r="Y13" s="210">
        <f>G13+J13+M13+P13+S13+V13</f>
        <v>0</v>
      </c>
    </row>
    <row r="14" spans="2:26" s="194" customFormat="1" ht="14" customHeight="1" x14ac:dyDescent="0.25">
      <c r="B14" s="246"/>
      <c r="C14" s="127" t="s">
        <v>59</v>
      </c>
      <c r="D14" s="245" t="s">
        <v>24</v>
      </c>
      <c r="E14" s="119">
        <f>SUM(F14:G14)</f>
        <v>159</v>
      </c>
      <c r="F14" s="120">
        <v>69</v>
      </c>
      <c r="G14" s="120">
        <v>90</v>
      </c>
      <c r="H14" s="119">
        <f>SUM(I14:J14)</f>
        <v>152</v>
      </c>
      <c r="I14" s="120">
        <v>77</v>
      </c>
      <c r="J14" s="120">
        <v>75</v>
      </c>
      <c r="K14" s="119">
        <f>SUM(L14:M14)</f>
        <v>163</v>
      </c>
      <c r="L14" s="120">
        <v>85</v>
      </c>
      <c r="M14" s="120">
        <v>78</v>
      </c>
      <c r="N14" s="119">
        <f>SUM(O14:P14)</f>
        <v>163</v>
      </c>
      <c r="O14" s="120">
        <v>86</v>
      </c>
      <c r="P14" s="120">
        <v>77</v>
      </c>
      <c r="Q14" s="124"/>
      <c r="R14" s="120"/>
      <c r="S14" s="120"/>
      <c r="T14" s="124"/>
      <c r="U14" s="120"/>
      <c r="V14" s="120"/>
      <c r="W14" s="118">
        <f>E14+H14+K14+N14+Q14+T14</f>
        <v>637</v>
      </c>
      <c r="X14" s="119">
        <f>F14+I14+L14+O14+R14+U14</f>
        <v>317</v>
      </c>
      <c r="Y14" s="210">
        <f>G14+J14+M14+P14+S14+V14</f>
        <v>320</v>
      </c>
    </row>
    <row r="15" spans="2:26" s="194" customFormat="1" ht="14" customHeight="1" x14ac:dyDescent="0.25">
      <c r="B15" s="244"/>
      <c r="C15" s="243" t="s">
        <v>110</v>
      </c>
      <c r="D15" s="243"/>
      <c r="E15" s="108">
        <f>SUM(E6:E14)</f>
        <v>1295</v>
      </c>
      <c r="F15" s="108">
        <f>SUM(F6:F14)</f>
        <v>656</v>
      </c>
      <c r="G15" s="108">
        <f>SUM(G6:G14)</f>
        <v>639</v>
      </c>
      <c r="H15" s="108">
        <f>SUM(H6:H14)</f>
        <v>1298</v>
      </c>
      <c r="I15" s="108">
        <f>SUM(I6:I14)</f>
        <v>698</v>
      </c>
      <c r="J15" s="108">
        <f>SUM(J6:J14)</f>
        <v>600</v>
      </c>
      <c r="K15" s="108">
        <f>SUM(K6:K14)</f>
        <v>1317</v>
      </c>
      <c r="L15" s="108">
        <f>SUM(L6:L14)</f>
        <v>720</v>
      </c>
      <c r="M15" s="108">
        <f>SUM(M6:M14)</f>
        <v>597</v>
      </c>
      <c r="N15" s="108">
        <f>SUM(N6:N14)</f>
        <v>1488</v>
      </c>
      <c r="O15" s="108">
        <f>SUM(O6:O14)</f>
        <v>879</v>
      </c>
      <c r="P15" s="108">
        <f>SUM(P6:P14)</f>
        <v>609</v>
      </c>
      <c r="Q15" s="108">
        <f>SUM(Q6:Q14)</f>
        <v>112</v>
      </c>
      <c r="R15" s="108">
        <f>SUM(R6:R14)</f>
        <v>68</v>
      </c>
      <c r="S15" s="108">
        <f>SUM(S6:S14)</f>
        <v>44</v>
      </c>
      <c r="T15" s="108">
        <f>SUM(T6:T14)</f>
        <v>119</v>
      </c>
      <c r="U15" s="108">
        <f>SUM(U6:U14)</f>
        <v>71</v>
      </c>
      <c r="V15" s="108">
        <f>SUM(V6:V14)</f>
        <v>48</v>
      </c>
      <c r="W15" s="109">
        <f>SUM(W6:W14)</f>
        <v>5629</v>
      </c>
      <c r="X15" s="108">
        <f>SUM(X6:X14)</f>
        <v>3092</v>
      </c>
      <c r="Y15" s="107">
        <f>SUM(Y6:Y14)</f>
        <v>2537</v>
      </c>
    </row>
    <row r="16" spans="2:26" s="194" customFormat="1" ht="14" customHeight="1" x14ac:dyDescent="0.25">
      <c r="B16" s="242" t="s">
        <v>38</v>
      </c>
      <c r="C16" s="241" t="s">
        <v>34</v>
      </c>
      <c r="D16" s="240" t="s">
        <v>12</v>
      </c>
      <c r="E16" s="239">
        <f>F16+G16</f>
        <v>91</v>
      </c>
      <c r="F16" s="238">
        <v>11</v>
      </c>
      <c r="G16" s="238">
        <v>80</v>
      </c>
      <c r="H16" s="239">
        <f>I16+J16</f>
        <v>93</v>
      </c>
      <c r="I16" s="238">
        <v>12</v>
      </c>
      <c r="J16" s="238">
        <v>81</v>
      </c>
      <c r="K16" s="235">
        <f>L16+M16</f>
        <v>86</v>
      </c>
      <c r="L16" s="238">
        <v>7</v>
      </c>
      <c r="M16" s="238">
        <v>79</v>
      </c>
      <c r="N16" s="235">
        <f>O16+P16</f>
        <v>89</v>
      </c>
      <c r="O16" s="237">
        <v>4</v>
      </c>
      <c r="P16" s="237">
        <v>85</v>
      </c>
      <c r="Q16" s="235">
        <f>R16+S16</f>
        <v>0</v>
      </c>
      <c r="R16" s="237"/>
      <c r="S16" s="237"/>
      <c r="T16" s="235">
        <f>U16+V16</f>
        <v>0</v>
      </c>
      <c r="U16" s="237"/>
      <c r="V16" s="237"/>
      <c r="W16" s="236">
        <f>E16+H16+K16+N16+Q16+T16</f>
        <v>359</v>
      </c>
      <c r="X16" s="235">
        <f>F16+I16+L16+O16+R16+U16</f>
        <v>34</v>
      </c>
      <c r="Y16" s="234">
        <f>G16+J16+M16+P16+S16+V16</f>
        <v>325</v>
      </c>
    </row>
    <row r="17" spans="2:25" s="194" customFormat="1" ht="14" customHeight="1" x14ac:dyDescent="0.25">
      <c r="B17" s="233" t="s">
        <v>111</v>
      </c>
      <c r="C17" s="91" t="s">
        <v>27</v>
      </c>
      <c r="D17" s="89" t="s">
        <v>24</v>
      </c>
      <c r="E17" s="232">
        <f>F17+G17</f>
        <v>66</v>
      </c>
      <c r="F17" s="85">
        <v>33</v>
      </c>
      <c r="G17" s="85">
        <v>33</v>
      </c>
      <c r="H17" s="88">
        <f>I17+J17</f>
        <v>54</v>
      </c>
      <c r="I17" s="85">
        <v>33</v>
      </c>
      <c r="J17" s="85">
        <v>21</v>
      </c>
      <c r="K17" s="88">
        <f>L17+M17</f>
        <v>51</v>
      </c>
      <c r="L17" s="85">
        <v>40</v>
      </c>
      <c r="M17" s="85">
        <v>11</v>
      </c>
      <c r="N17" s="88">
        <f>O17+P17</f>
        <v>67</v>
      </c>
      <c r="O17" s="85">
        <v>41</v>
      </c>
      <c r="P17" s="85">
        <v>26</v>
      </c>
      <c r="Q17" s="79"/>
      <c r="R17" s="79"/>
      <c r="S17" s="79"/>
      <c r="T17" s="79"/>
      <c r="U17" s="79"/>
      <c r="V17" s="79"/>
      <c r="W17" s="231">
        <f>E17+H17+K17+N17+Q17+T17</f>
        <v>238</v>
      </c>
      <c r="X17" s="86">
        <f>F17+I17+L17+O17+R17+U17</f>
        <v>147</v>
      </c>
      <c r="Y17" s="230">
        <f>G17+J17+M17+P17+S17+V17</f>
        <v>91</v>
      </c>
    </row>
    <row r="18" spans="2:25" s="194" customFormat="1" ht="14" customHeight="1" x14ac:dyDescent="0.25">
      <c r="B18" s="229"/>
      <c r="C18" s="91" t="s">
        <v>26</v>
      </c>
      <c r="D18" s="89" t="s">
        <v>24</v>
      </c>
      <c r="E18" s="232">
        <f>F18+G18</f>
        <v>94</v>
      </c>
      <c r="F18" s="85">
        <v>75</v>
      </c>
      <c r="G18" s="85">
        <v>19</v>
      </c>
      <c r="H18" s="88">
        <f>I18+J18</f>
        <v>118</v>
      </c>
      <c r="I18" s="85">
        <v>91</v>
      </c>
      <c r="J18" s="85">
        <v>27</v>
      </c>
      <c r="K18" s="88">
        <f>L18+M18</f>
        <v>124</v>
      </c>
      <c r="L18" s="85">
        <v>89</v>
      </c>
      <c r="M18" s="85">
        <v>35</v>
      </c>
      <c r="N18" s="88">
        <f>O18+P18</f>
        <v>123</v>
      </c>
      <c r="O18" s="85">
        <v>90</v>
      </c>
      <c r="P18" s="85">
        <v>33</v>
      </c>
      <c r="Q18" s="79"/>
      <c r="R18" s="79"/>
      <c r="S18" s="79"/>
      <c r="T18" s="79"/>
      <c r="U18" s="79"/>
      <c r="V18" s="79"/>
      <c r="W18" s="231">
        <f>E18+H18+K18+N18+Q18+T18</f>
        <v>459</v>
      </c>
      <c r="X18" s="86">
        <f>F18+I18+L18+O18+R18+U18</f>
        <v>345</v>
      </c>
      <c r="Y18" s="230">
        <f>G18+J18+M18+P18+S18+V18</f>
        <v>114</v>
      </c>
    </row>
    <row r="19" spans="2:25" s="194" customFormat="1" ht="14" customHeight="1" x14ac:dyDescent="0.25">
      <c r="B19" s="229"/>
      <c r="C19" s="91" t="s">
        <v>25</v>
      </c>
      <c r="D19" s="89" t="s">
        <v>24</v>
      </c>
      <c r="E19" s="232">
        <f>F19+G19</f>
        <v>68</v>
      </c>
      <c r="F19" s="85">
        <v>37</v>
      </c>
      <c r="G19" s="85">
        <v>31</v>
      </c>
      <c r="H19" s="88">
        <f>I19+J19</f>
        <v>84</v>
      </c>
      <c r="I19" s="85">
        <v>42</v>
      </c>
      <c r="J19" s="85">
        <v>42</v>
      </c>
      <c r="K19" s="88">
        <f>L19+M19</f>
        <v>75</v>
      </c>
      <c r="L19" s="85">
        <v>37</v>
      </c>
      <c r="M19" s="85">
        <v>38</v>
      </c>
      <c r="N19" s="88">
        <f>O19+P19</f>
        <v>81</v>
      </c>
      <c r="O19" s="85">
        <v>40</v>
      </c>
      <c r="P19" s="85">
        <v>41</v>
      </c>
      <c r="Q19" s="79"/>
      <c r="R19" s="79"/>
      <c r="S19" s="79"/>
      <c r="T19" s="79"/>
      <c r="U19" s="79"/>
      <c r="V19" s="79"/>
      <c r="W19" s="231">
        <f>E19+H19+K19+N19+Q19+T19</f>
        <v>308</v>
      </c>
      <c r="X19" s="86">
        <f>F19+I19+L19+O19+R19+U19</f>
        <v>156</v>
      </c>
      <c r="Y19" s="230">
        <f>G19+J19+M19+P19+S19+V19</f>
        <v>152</v>
      </c>
    </row>
    <row r="20" spans="2:25" s="194" customFormat="1" ht="14" customHeight="1" x14ac:dyDescent="0.25">
      <c r="B20" s="229"/>
      <c r="C20" s="228" t="s">
        <v>110</v>
      </c>
      <c r="D20" s="228"/>
      <c r="E20" s="74">
        <f>SUM(E17:E19)</f>
        <v>228</v>
      </c>
      <c r="F20" s="74">
        <f>SUM(F17:F19)</f>
        <v>145</v>
      </c>
      <c r="G20" s="74">
        <f>SUM(G17:G19)</f>
        <v>83</v>
      </c>
      <c r="H20" s="74">
        <f>SUM(H17:H19)</f>
        <v>256</v>
      </c>
      <c r="I20" s="74">
        <f>SUM(I17:I19)</f>
        <v>166</v>
      </c>
      <c r="J20" s="74">
        <f>SUM(J17:J19)</f>
        <v>90</v>
      </c>
      <c r="K20" s="74">
        <f>SUM(K17:K19)</f>
        <v>250</v>
      </c>
      <c r="L20" s="74">
        <f>SUM(L17:L19)</f>
        <v>166</v>
      </c>
      <c r="M20" s="74">
        <f>SUM(M17:M19)</f>
        <v>84</v>
      </c>
      <c r="N20" s="74">
        <f>SUM(N17:N19)</f>
        <v>271</v>
      </c>
      <c r="O20" s="74">
        <f>SUM(O17:O19)</f>
        <v>171</v>
      </c>
      <c r="P20" s="74">
        <f>SUM(P17:P19)</f>
        <v>100</v>
      </c>
      <c r="Q20" s="227"/>
      <c r="R20" s="227"/>
      <c r="S20" s="227"/>
      <c r="T20" s="227"/>
      <c r="U20" s="227"/>
      <c r="V20" s="227"/>
      <c r="W20" s="75">
        <f>E20+H20+K20+N20+Q20+T20</f>
        <v>1005</v>
      </c>
      <c r="X20" s="74">
        <f>F20+I20+L20+O20+R20+U20</f>
        <v>648</v>
      </c>
      <c r="Y20" s="73">
        <f>G20+J20+M20+P20+S20+V20</f>
        <v>357</v>
      </c>
    </row>
    <row r="21" spans="2:25" s="194" customFormat="1" ht="14" customHeight="1" x14ac:dyDescent="0.25">
      <c r="B21" s="226" t="s">
        <v>21</v>
      </c>
      <c r="C21" s="225" t="s">
        <v>17</v>
      </c>
      <c r="D21" s="224" t="s">
        <v>3</v>
      </c>
      <c r="E21" s="221">
        <f>F21+G21</f>
        <v>59</v>
      </c>
      <c r="F21" s="223">
        <v>26</v>
      </c>
      <c r="G21" s="223">
        <v>33</v>
      </c>
      <c r="H21" s="221">
        <f>I21+J21</f>
        <v>72</v>
      </c>
      <c r="I21" s="223">
        <v>43</v>
      </c>
      <c r="J21" s="223">
        <v>29</v>
      </c>
      <c r="K21" s="221">
        <f>L21+M21</f>
        <v>69</v>
      </c>
      <c r="L21" s="223">
        <v>32</v>
      </c>
      <c r="M21" s="223">
        <v>37</v>
      </c>
      <c r="N21" s="221">
        <f>O21+P21</f>
        <v>87</v>
      </c>
      <c r="O21" s="223">
        <v>46</v>
      </c>
      <c r="P21" s="223">
        <v>41</v>
      </c>
      <c r="Q21" s="221">
        <f>R21+S21</f>
        <v>0</v>
      </c>
      <c r="R21" s="223"/>
      <c r="S21" s="223"/>
      <c r="T21" s="221">
        <f>U21+V21</f>
        <v>0</v>
      </c>
      <c r="U21" s="223"/>
      <c r="V21" s="223"/>
      <c r="W21" s="222">
        <f>E21+H21+K21+N21+Q21+T21</f>
        <v>287</v>
      </c>
      <c r="X21" s="221">
        <f>F21+I21+L21+O21+R21+U21</f>
        <v>147</v>
      </c>
      <c r="Y21" s="23">
        <f>G21+J21+M21+P21+S21+V21</f>
        <v>140</v>
      </c>
    </row>
    <row r="22" spans="2:25" s="194" customFormat="1" ht="14" customHeight="1" x14ac:dyDescent="0.25">
      <c r="B22" s="212"/>
      <c r="C22" s="28" t="s">
        <v>16</v>
      </c>
      <c r="D22" s="45" t="s">
        <v>3</v>
      </c>
      <c r="E22" s="37">
        <f>F22+G22</f>
        <v>76</v>
      </c>
      <c r="F22" s="42">
        <v>68</v>
      </c>
      <c r="G22" s="42">
        <v>8</v>
      </c>
      <c r="H22" s="37">
        <f>I22+J22</f>
        <v>89</v>
      </c>
      <c r="I22" s="42">
        <v>81</v>
      </c>
      <c r="J22" s="42">
        <v>8</v>
      </c>
      <c r="K22" s="37">
        <f>L22+M22</f>
        <v>75</v>
      </c>
      <c r="L22" s="42">
        <v>70</v>
      </c>
      <c r="M22" s="42">
        <v>5</v>
      </c>
      <c r="N22" s="37">
        <f>O22+P22</f>
        <v>100</v>
      </c>
      <c r="O22" s="42">
        <v>96</v>
      </c>
      <c r="P22" s="42">
        <v>4</v>
      </c>
      <c r="Q22" s="37">
        <f>R22+S22</f>
        <v>0</v>
      </c>
      <c r="R22" s="42"/>
      <c r="S22" s="42"/>
      <c r="T22" s="37">
        <f>U22+V22</f>
        <v>0</v>
      </c>
      <c r="U22" s="42"/>
      <c r="V22" s="42"/>
      <c r="W22" s="220">
        <f>E22+H22+K22+N22+Q22+T22</f>
        <v>340</v>
      </c>
      <c r="X22" s="37">
        <f>F22+I22+L22+O22+R22+U22</f>
        <v>315</v>
      </c>
      <c r="Y22" s="219">
        <f>G22+J22+M22+P22+S22+V22</f>
        <v>25</v>
      </c>
    </row>
    <row r="23" spans="2:25" s="194" customFormat="1" ht="14" customHeight="1" x14ac:dyDescent="0.25">
      <c r="B23" s="212"/>
      <c r="C23" s="28" t="s">
        <v>15</v>
      </c>
      <c r="D23" s="45" t="s">
        <v>3</v>
      </c>
      <c r="E23" s="37">
        <f>F23+G23</f>
        <v>121</v>
      </c>
      <c r="F23" s="42">
        <v>73</v>
      </c>
      <c r="G23" s="42">
        <v>48</v>
      </c>
      <c r="H23" s="37">
        <f>I23+J23</f>
        <v>115</v>
      </c>
      <c r="I23" s="42">
        <v>82</v>
      </c>
      <c r="J23" s="42">
        <v>33</v>
      </c>
      <c r="K23" s="37">
        <f>L23+M23</f>
        <v>104</v>
      </c>
      <c r="L23" s="42">
        <v>68</v>
      </c>
      <c r="M23" s="42">
        <v>36</v>
      </c>
      <c r="N23" s="37">
        <f>O23+P23</f>
        <v>95</v>
      </c>
      <c r="O23" s="42">
        <v>53</v>
      </c>
      <c r="P23" s="42">
        <v>42</v>
      </c>
      <c r="Q23" s="37">
        <f>R23+S23</f>
        <v>0</v>
      </c>
      <c r="R23" s="42"/>
      <c r="S23" s="42"/>
      <c r="T23" s="37">
        <f>U23+V23</f>
        <v>0</v>
      </c>
      <c r="U23" s="42"/>
      <c r="V23" s="42"/>
      <c r="W23" s="220">
        <f>E23+H23+K23+N23+Q23+T23</f>
        <v>435</v>
      </c>
      <c r="X23" s="37">
        <f>F23+I23+L23+O23+R23+U23</f>
        <v>276</v>
      </c>
      <c r="Y23" s="219">
        <f>G23+J23+M23+P23+S23+V23</f>
        <v>159</v>
      </c>
    </row>
    <row r="24" spans="2:25" s="194" customFormat="1" ht="14" customHeight="1" x14ac:dyDescent="0.25">
      <c r="B24" s="212"/>
      <c r="C24" s="28" t="s">
        <v>14</v>
      </c>
      <c r="D24" s="45" t="s">
        <v>3</v>
      </c>
      <c r="E24" s="37">
        <f>F24+G24</f>
        <v>33</v>
      </c>
      <c r="F24" s="42">
        <v>12</v>
      </c>
      <c r="G24" s="42">
        <v>21</v>
      </c>
      <c r="H24" s="37">
        <f>I24+J24</f>
        <v>54</v>
      </c>
      <c r="I24" s="42">
        <v>24</v>
      </c>
      <c r="J24" s="42">
        <v>30</v>
      </c>
      <c r="K24" s="37">
        <f>L24+M24</f>
        <v>45</v>
      </c>
      <c r="L24" s="42">
        <v>22</v>
      </c>
      <c r="M24" s="42">
        <v>23</v>
      </c>
      <c r="N24" s="37">
        <f>O24+P24</f>
        <v>34</v>
      </c>
      <c r="O24" s="42">
        <v>15</v>
      </c>
      <c r="P24" s="42">
        <v>19</v>
      </c>
      <c r="Q24" s="37">
        <f>R24+S24</f>
        <v>30</v>
      </c>
      <c r="R24" s="42">
        <v>10</v>
      </c>
      <c r="S24" s="42">
        <v>20</v>
      </c>
      <c r="T24" s="37">
        <f>U24+V24</f>
        <v>39</v>
      </c>
      <c r="U24" s="42">
        <v>20</v>
      </c>
      <c r="V24" s="42">
        <v>19</v>
      </c>
      <c r="W24" s="220">
        <f>E24+H24+K24+N24+Q24+T24</f>
        <v>235</v>
      </c>
      <c r="X24" s="37">
        <f>F24+I24+L24+O24+R24+U24</f>
        <v>103</v>
      </c>
      <c r="Y24" s="219">
        <f>G24+J24+M24+P24+S24+V24</f>
        <v>132</v>
      </c>
    </row>
    <row r="25" spans="2:25" s="194" customFormat="1" ht="14" customHeight="1" x14ac:dyDescent="0.25">
      <c r="B25" s="218"/>
      <c r="C25" s="217" t="s">
        <v>2</v>
      </c>
      <c r="D25" s="217"/>
      <c r="E25" s="215">
        <f>SUM(E21:E24)</f>
        <v>289</v>
      </c>
      <c r="F25" s="215">
        <f>SUM(F21:F24)</f>
        <v>179</v>
      </c>
      <c r="G25" s="215">
        <f>SUM(G21:G24)</f>
        <v>110</v>
      </c>
      <c r="H25" s="215">
        <f>SUM(H21:H24)</f>
        <v>330</v>
      </c>
      <c r="I25" s="215">
        <f>SUM(I21:I24)</f>
        <v>230</v>
      </c>
      <c r="J25" s="215">
        <f>SUM(J21:J24)</f>
        <v>100</v>
      </c>
      <c r="K25" s="215">
        <f>SUM(K21:K24)</f>
        <v>293</v>
      </c>
      <c r="L25" s="215">
        <f>SUM(L21:L24)</f>
        <v>192</v>
      </c>
      <c r="M25" s="215">
        <f>SUM(M21:M24)</f>
        <v>101</v>
      </c>
      <c r="N25" s="215">
        <f>SUM(N21:N24)</f>
        <v>316</v>
      </c>
      <c r="O25" s="215">
        <f>SUM(O21:O24)</f>
        <v>210</v>
      </c>
      <c r="P25" s="215">
        <f>SUM(P21:P24)</f>
        <v>106</v>
      </c>
      <c r="Q25" s="215">
        <f>SUM(Q21:Q24)</f>
        <v>30</v>
      </c>
      <c r="R25" s="215">
        <f>SUM(R21:R24)</f>
        <v>10</v>
      </c>
      <c r="S25" s="215">
        <f>SUM(S21:S24)</f>
        <v>20</v>
      </c>
      <c r="T25" s="215">
        <f>SUM(T21:T24)</f>
        <v>39</v>
      </c>
      <c r="U25" s="215">
        <f>SUM(U21:U24)</f>
        <v>20</v>
      </c>
      <c r="V25" s="215">
        <f>SUM(V21:V24)</f>
        <v>19</v>
      </c>
      <c r="W25" s="216">
        <f>SUM(W21:W24)</f>
        <v>1297</v>
      </c>
      <c r="X25" s="215">
        <f>SUM(X21:X24)</f>
        <v>841</v>
      </c>
      <c r="Y25" s="214">
        <f>SUM(Y21:Y24)</f>
        <v>456</v>
      </c>
    </row>
    <row r="26" spans="2:25" s="194" customFormat="1" ht="14" customHeight="1" x14ac:dyDescent="0.25">
      <c r="B26" s="213" t="s">
        <v>9</v>
      </c>
      <c r="C26" s="28" t="s">
        <v>109</v>
      </c>
      <c r="D26" s="64" t="s">
        <v>3</v>
      </c>
      <c r="E26" s="211">
        <f>SUM(F26:G26)</f>
        <v>100</v>
      </c>
      <c r="F26" s="120">
        <v>85</v>
      </c>
      <c r="G26" s="120">
        <v>15</v>
      </c>
      <c r="H26" s="119">
        <f>SUM(I26:J26)</f>
        <v>111</v>
      </c>
      <c r="I26" s="120">
        <v>91</v>
      </c>
      <c r="J26" s="120">
        <v>20</v>
      </c>
      <c r="K26" s="119">
        <f>SUM(L26:M26)</f>
        <v>94</v>
      </c>
      <c r="L26" s="120">
        <v>72</v>
      </c>
      <c r="M26" s="120">
        <v>22</v>
      </c>
      <c r="N26" s="119">
        <f>SUM(O26:P26)</f>
        <v>110</v>
      </c>
      <c r="O26" s="120">
        <v>88</v>
      </c>
      <c r="P26" s="120">
        <v>22</v>
      </c>
      <c r="Q26" s="119">
        <v>0</v>
      </c>
      <c r="R26" s="120">
        <v>0</v>
      </c>
      <c r="S26" s="120">
        <v>0</v>
      </c>
      <c r="T26" s="119">
        <f>U26+V26</f>
        <v>0</v>
      </c>
      <c r="U26" s="120"/>
      <c r="V26" s="120"/>
      <c r="W26" s="118">
        <f>E26+H26+K26+N26+Q26+T26</f>
        <v>415</v>
      </c>
      <c r="X26" s="119">
        <f>F26+I26+L26+O26+R26+U26</f>
        <v>336</v>
      </c>
      <c r="Y26" s="210">
        <f>G26+J26+M26+P26+S26+V26</f>
        <v>79</v>
      </c>
    </row>
    <row r="27" spans="2:25" s="194" customFormat="1" ht="14" customHeight="1" x14ac:dyDescent="0.25">
      <c r="B27" s="212"/>
      <c r="C27" s="41" t="s">
        <v>4</v>
      </c>
      <c r="D27" s="56" t="s">
        <v>3</v>
      </c>
      <c r="E27" s="211">
        <f>SUM(F27:G27)</f>
        <v>55</v>
      </c>
      <c r="F27" s="120">
        <v>10</v>
      </c>
      <c r="G27" s="120">
        <v>45</v>
      </c>
      <c r="H27" s="119">
        <f>SUM(I27:J27)</f>
        <v>64</v>
      </c>
      <c r="I27" s="120">
        <v>14</v>
      </c>
      <c r="J27" s="120">
        <v>50</v>
      </c>
      <c r="K27" s="119">
        <f>SUM(L27:M27)</f>
        <v>72</v>
      </c>
      <c r="L27" s="120">
        <v>11</v>
      </c>
      <c r="M27" s="120">
        <v>61</v>
      </c>
      <c r="N27" s="119">
        <f>SUM(O27:P27)</f>
        <v>75</v>
      </c>
      <c r="O27" s="120">
        <v>15</v>
      </c>
      <c r="P27" s="120">
        <v>60</v>
      </c>
      <c r="Q27" s="119">
        <v>0</v>
      </c>
      <c r="R27" s="120">
        <v>0</v>
      </c>
      <c r="S27" s="120">
        <v>0</v>
      </c>
      <c r="T27" s="119">
        <f>U27+V27</f>
        <v>0</v>
      </c>
      <c r="U27" s="120"/>
      <c r="V27" s="120"/>
      <c r="W27" s="118">
        <f>E27+H27+K27+N27+Q27+T27</f>
        <v>266</v>
      </c>
      <c r="X27" s="119">
        <f>F27+I27+L27+O27+R27+U27</f>
        <v>50</v>
      </c>
      <c r="Y27" s="210">
        <f>G27+J27+M27+P27+S27+V27</f>
        <v>216</v>
      </c>
    </row>
    <row r="28" spans="2:25" s="194" customFormat="1" ht="14" customHeight="1" x14ac:dyDescent="0.25">
      <c r="B28" s="209"/>
      <c r="C28" s="208" t="s">
        <v>2</v>
      </c>
      <c r="D28" s="208"/>
      <c r="E28" s="108">
        <f>SUM(E26:E27)</f>
        <v>155</v>
      </c>
      <c r="F28" s="108">
        <f>SUM(F26:F27)</f>
        <v>95</v>
      </c>
      <c r="G28" s="108">
        <f>SUM(G26:G27)</f>
        <v>60</v>
      </c>
      <c r="H28" s="108">
        <f>SUM(H26:H27)</f>
        <v>175</v>
      </c>
      <c r="I28" s="108">
        <f>SUM(I26:I27)</f>
        <v>105</v>
      </c>
      <c r="J28" s="108">
        <f>SUM(J26:J27)</f>
        <v>70</v>
      </c>
      <c r="K28" s="108">
        <f>SUM(K26:K27)</f>
        <v>166</v>
      </c>
      <c r="L28" s="108">
        <f>SUM(L26:L27)</f>
        <v>83</v>
      </c>
      <c r="M28" s="108">
        <f>SUM(M26:M27)</f>
        <v>83</v>
      </c>
      <c r="N28" s="108">
        <f>SUM(N26:N27)</f>
        <v>185</v>
      </c>
      <c r="O28" s="108">
        <f>SUM(O26:O27)</f>
        <v>103</v>
      </c>
      <c r="P28" s="108">
        <f>SUM(P26:P27)</f>
        <v>82</v>
      </c>
      <c r="Q28" s="108">
        <f>SUM(Q26:Q27)</f>
        <v>0</v>
      </c>
      <c r="R28" s="108">
        <f>SUM(R26:R27)</f>
        <v>0</v>
      </c>
      <c r="S28" s="108">
        <f>SUM(S26:S27)</f>
        <v>0</v>
      </c>
      <c r="T28" s="108">
        <f>SUM(T26:T27)</f>
        <v>0</v>
      </c>
      <c r="U28" s="108">
        <f>SUM(U26:U27)</f>
        <v>0</v>
      </c>
      <c r="V28" s="108">
        <f>SUM(V26:V27)</f>
        <v>0</v>
      </c>
      <c r="W28" s="108">
        <f>SUM(W26:W27)</f>
        <v>681</v>
      </c>
      <c r="X28" s="108">
        <f>SUM(X26:X27)</f>
        <v>386</v>
      </c>
      <c r="Y28" s="107">
        <f>SUM(Y26:Y27)</f>
        <v>295</v>
      </c>
    </row>
    <row r="29" spans="2:25" s="194" customFormat="1" ht="14" customHeight="1" x14ac:dyDescent="0.25">
      <c r="B29" s="207" t="s">
        <v>108</v>
      </c>
      <c r="C29" s="206"/>
      <c r="D29" s="205"/>
      <c r="E29" s="204">
        <f>F29+G29</f>
        <v>672</v>
      </c>
      <c r="F29" s="203">
        <f>F20+F25+F28</f>
        <v>419</v>
      </c>
      <c r="G29" s="203">
        <f>G20+G25+G28</f>
        <v>253</v>
      </c>
      <c r="H29" s="204">
        <f>I29+J29</f>
        <v>761</v>
      </c>
      <c r="I29" s="203">
        <f>I20+I25+I28</f>
        <v>501</v>
      </c>
      <c r="J29" s="203">
        <f>J20+J25+J28</f>
        <v>260</v>
      </c>
      <c r="K29" s="204">
        <f>L29+M29</f>
        <v>709</v>
      </c>
      <c r="L29" s="203">
        <f>L20+L25+L28</f>
        <v>441</v>
      </c>
      <c r="M29" s="203">
        <f>M20+M25+M28</f>
        <v>268</v>
      </c>
      <c r="N29" s="204">
        <f>O29+P29</f>
        <v>772</v>
      </c>
      <c r="O29" s="203">
        <f>O20+O25+O28</f>
        <v>484</v>
      </c>
      <c r="P29" s="203">
        <f>P20+P25+P28</f>
        <v>288</v>
      </c>
      <c r="Q29" s="204">
        <f>R29+S29</f>
        <v>30</v>
      </c>
      <c r="R29" s="203">
        <f>R20+R25+R28</f>
        <v>10</v>
      </c>
      <c r="S29" s="203">
        <f>S20+S25+S28</f>
        <v>20</v>
      </c>
      <c r="T29" s="204">
        <f>U29+V29</f>
        <v>39</v>
      </c>
      <c r="U29" s="203">
        <f>U20+U25+U28</f>
        <v>20</v>
      </c>
      <c r="V29" s="203">
        <f>V20+V25+V28</f>
        <v>19</v>
      </c>
      <c r="W29" s="204">
        <f>X29+Y29</f>
        <v>2983</v>
      </c>
      <c r="X29" s="203">
        <f>X20+X25+X28</f>
        <v>1875</v>
      </c>
      <c r="Y29" s="202">
        <f>Y20+Y25+Y28</f>
        <v>1108</v>
      </c>
    </row>
    <row r="30" spans="2:25" s="194" customFormat="1" ht="14" customHeight="1" x14ac:dyDescent="0.25">
      <c r="B30" s="201" t="s">
        <v>107</v>
      </c>
      <c r="C30" s="200"/>
      <c r="D30" s="199"/>
      <c r="E30" s="14">
        <f>E15+E16+E20+E25+E28</f>
        <v>2058</v>
      </c>
      <c r="F30" s="14">
        <f>F15+F16+F20+F25+F28</f>
        <v>1086</v>
      </c>
      <c r="G30" s="14">
        <f>G15+G16+G20+G25+G28</f>
        <v>972</v>
      </c>
      <c r="H30" s="14">
        <f>H15+H16+H20+H25+H28</f>
        <v>2152</v>
      </c>
      <c r="I30" s="14">
        <f>I15+I16+I20+I25+I28</f>
        <v>1211</v>
      </c>
      <c r="J30" s="14">
        <f>J15+J16+J20+J25+J28</f>
        <v>941</v>
      </c>
      <c r="K30" s="14">
        <f>K15+K16+K20+K25+K28</f>
        <v>2112</v>
      </c>
      <c r="L30" s="14">
        <f>L15+L16+L20+L25+L28</f>
        <v>1168</v>
      </c>
      <c r="M30" s="14">
        <f>M15+M16+M20+M25+M28</f>
        <v>944</v>
      </c>
      <c r="N30" s="14">
        <f>N15+N16+N20+N25+N28</f>
        <v>2349</v>
      </c>
      <c r="O30" s="14">
        <f>O15+O16+O20+O25+O28</f>
        <v>1367</v>
      </c>
      <c r="P30" s="14">
        <f>P15+P16+P20+P25+P28</f>
        <v>982</v>
      </c>
      <c r="Q30" s="14">
        <f>Q15+Q16+Q20+Q25+Q28</f>
        <v>142</v>
      </c>
      <c r="R30" s="14">
        <f>R15+R16+R20+R25+R28</f>
        <v>78</v>
      </c>
      <c r="S30" s="14">
        <f>S15+S16+S20+S25+S28</f>
        <v>64</v>
      </c>
      <c r="T30" s="14">
        <f>T15+T16+T20+T25+T28</f>
        <v>158</v>
      </c>
      <c r="U30" s="14">
        <f>U15+U16+U20+U25+U28</f>
        <v>91</v>
      </c>
      <c r="V30" s="14">
        <f>V15+V16+V20+V25+V28</f>
        <v>67</v>
      </c>
      <c r="W30" s="14">
        <f>W15+W16+W20+W25+W28</f>
        <v>8971</v>
      </c>
      <c r="X30" s="14">
        <f>X15+X16+X20+X25+X28</f>
        <v>5001</v>
      </c>
      <c r="Y30" s="13">
        <f>Y15+Y16+Y20+Y25+Y28</f>
        <v>3970</v>
      </c>
    </row>
    <row r="31" spans="2:25" s="194" customFormat="1" ht="14.15" customHeight="1" x14ac:dyDescent="0.25">
      <c r="B31" s="196"/>
      <c r="C31" s="198"/>
      <c r="D31" s="198"/>
      <c r="E31" s="197"/>
      <c r="F31" s="197"/>
      <c r="G31" s="197"/>
      <c r="H31" s="197"/>
      <c r="I31" s="197"/>
      <c r="J31" s="197"/>
      <c r="K31" s="195"/>
      <c r="L31" s="197"/>
      <c r="M31" s="197"/>
      <c r="N31" s="195"/>
      <c r="O31" s="195"/>
      <c r="P31" s="195"/>
      <c r="Q31" s="196"/>
      <c r="R31" s="196"/>
      <c r="S31" s="196"/>
      <c r="T31" s="196"/>
      <c r="U31" s="196"/>
      <c r="V31" s="196"/>
      <c r="W31" s="195"/>
      <c r="X31" s="195"/>
      <c r="Y31" s="195"/>
    </row>
    <row r="32" spans="2:25" s="194" customFormat="1" ht="18.75" customHeight="1" x14ac:dyDescent="0.25"/>
    <row r="33" spans="2:25" s="194" customFormat="1" ht="18.75" customHeight="1" x14ac:dyDescent="0.25"/>
    <row r="34" spans="2:25" s="194" customFormat="1" ht="18.75" customHeight="1" x14ac:dyDescent="0.25"/>
    <row r="35" spans="2:25" s="194" customFormat="1" ht="18.75" customHeight="1" x14ac:dyDescent="0.25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</row>
    <row r="36" spans="2:25" s="193" customFormat="1" ht="18.75" customHeight="1" x14ac:dyDescent="0.25"/>
    <row r="37" spans="2:25" s="193" customFormat="1" ht="18.75" customHeight="1" x14ac:dyDescent="0.25"/>
    <row r="38" spans="2:25" s="193" customFormat="1" ht="18.75" customHeight="1" x14ac:dyDescent="0.25"/>
    <row r="39" spans="2:25" s="193" customFormat="1" ht="18.75" customHeight="1" x14ac:dyDescent="0.25"/>
    <row r="40" spans="2:25" s="193" customFormat="1" ht="18.75" customHeight="1" x14ac:dyDescent="0.25"/>
    <row r="41" spans="2:25" s="193" customFormat="1" ht="18.75" customHeight="1" x14ac:dyDescent="0.25"/>
    <row r="42" spans="2:25" s="193" customFormat="1" ht="18.75" customHeight="1" x14ac:dyDescent="0.25"/>
    <row r="43" spans="2:25" s="193" customFormat="1" ht="18.75" customHeight="1" x14ac:dyDescent="0.25"/>
    <row r="44" spans="2:25" s="193" customFormat="1" ht="18.75" customHeight="1" x14ac:dyDescent="0.25"/>
    <row r="45" spans="2:25" s="193" customFormat="1" ht="18.75" customHeight="1" x14ac:dyDescent="0.25"/>
    <row r="46" spans="2:25" s="193" customFormat="1" ht="18.75" customHeight="1" x14ac:dyDescent="0.25"/>
    <row r="47" spans="2:25" s="193" customFormat="1" ht="18.75" customHeight="1" x14ac:dyDescent="0.25"/>
    <row r="48" spans="2:25" s="193" customFormat="1" ht="18.75" customHeight="1" x14ac:dyDescent="0.25"/>
    <row r="49" s="193" customFormat="1" ht="18.75" customHeight="1" x14ac:dyDescent="0.25"/>
    <row r="50" s="193" customFormat="1" ht="18.75" customHeight="1" x14ac:dyDescent="0.25"/>
    <row r="51" s="193" customFormat="1" ht="18.75" customHeight="1" x14ac:dyDescent="0.25"/>
    <row r="52" s="193" customFormat="1" ht="18.75" customHeight="1" x14ac:dyDescent="0.25"/>
    <row r="53" s="193" customFormat="1" ht="18.75" customHeight="1" x14ac:dyDescent="0.25"/>
    <row r="54" s="193" customFormat="1" ht="18.75" customHeight="1" x14ac:dyDescent="0.25"/>
    <row r="55" s="193" customFormat="1" ht="18.75" customHeight="1" x14ac:dyDescent="0.25"/>
    <row r="56" s="193" customFormat="1" ht="18.75" customHeight="1" x14ac:dyDescent="0.25"/>
    <row r="57" s="193" customFormat="1" ht="18.75" customHeight="1" x14ac:dyDescent="0.25"/>
    <row r="58" s="193" customFormat="1" ht="18.75" customHeight="1" x14ac:dyDescent="0.25"/>
    <row r="59" s="193" customFormat="1" ht="18.75" customHeight="1" x14ac:dyDescent="0.25"/>
    <row r="60" s="193" customFormat="1" ht="18.75" customHeight="1" x14ac:dyDescent="0.25"/>
    <row r="61" s="193" customFormat="1" ht="18.75" customHeight="1" x14ac:dyDescent="0.25"/>
    <row r="62" s="193" customFormat="1" ht="18.75" customHeight="1" x14ac:dyDescent="0.25"/>
    <row r="63" s="193" customFormat="1" ht="18.75" customHeight="1" x14ac:dyDescent="0.25"/>
    <row r="64" s="193" customFormat="1" ht="18.75" customHeight="1" x14ac:dyDescent="0.25"/>
    <row r="65" s="193" customFormat="1" ht="18.75" customHeight="1" x14ac:dyDescent="0.25"/>
    <row r="66" s="193" customFormat="1" ht="18.75" customHeight="1" x14ac:dyDescent="0.25"/>
    <row r="67" s="193" customFormat="1" ht="18.75" customHeight="1" x14ac:dyDescent="0.25"/>
    <row r="68" s="193" customFormat="1" ht="18.75" customHeight="1" x14ac:dyDescent="0.25"/>
    <row r="69" s="193" customFormat="1" ht="18.75" customHeight="1" x14ac:dyDescent="0.25"/>
    <row r="70" s="193" customFormat="1" ht="18.75" customHeight="1" x14ac:dyDescent="0.25"/>
    <row r="71" s="193" customFormat="1" ht="18.75" customHeight="1" x14ac:dyDescent="0.25"/>
    <row r="72" s="193" customFormat="1" ht="18.75" customHeight="1" x14ac:dyDescent="0.25"/>
    <row r="73" s="193" customFormat="1" ht="18.75" customHeight="1" x14ac:dyDescent="0.25"/>
    <row r="74" s="193" customFormat="1" ht="18.75" customHeight="1" x14ac:dyDescent="0.25"/>
    <row r="75" s="193" customFormat="1" ht="18.75" customHeight="1" x14ac:dyDescent="0.25"/>
    <row r="76" s="193" customFormat="1" ht="18.75" customHeight="1" x14ac:dyDescent="0.25"/>
    <row r="77" s="193" customFormat="1" ht="18.75" customHeight="1" x14ac:dyDescent="0.25"/>
    <row r="78" s="193" customFormat="1" ht="18.75" customHeight="1" x14ac:dyDescent="0.25"/>
    <row r="79" s="193" customFormat="1" ht="18.75" customHeight="1" x14ac:dyDescent="0.25"/>
    <row r="80" s="193" customFormat="1" ht="18.75" customHeight="1" x14ac:dyDescent="0.25"/>
    <row r="81" s="193" customFormat="1" ht="18.75" customHeight="1" x14ac:dyDescent="0.25"/>
    <row r="82" s="193" customFormat="1" ht="18.75" customHeight="1" x14ac:dyDescent="0.25"/>
    <row r="83" s="193" customFormat="1" ht="18.75" customHeight="1" x14ac:dyDescent="0.25"/>
    <row r="84" s="193" customFormat="1" ht="18.75" customHeight="1" x14ac:dyDescent="0.25"/>
    <row r="85" s="193" customFormat="1" ht="18.75" customHeight="1" x14ac:dyDescent="0.25"/>
    <row r="86" s="193" customFormat="1" ht="18.75" customHeight="1" x14ac:dyDescent="0.25"/>
    <row r="87" s="193" customFormat="1" ht="18.75" customHeight="1" x14ac:dyDescent="0.25"/>
    <row r="88" s="193" customFormat="1" ht="18.75" customHeight="1" x14ac:dyDescent="0.25"/>
    <row r="89" s="193" customFormat="1" ht="18.75" customHeight="1" x14ac:dyDescent="0.25"/>
    <row r="90" s="193" customFormat="1" ht="18.75" customHeight="1" x14ac:dyDescent="0.25"/>
    <row r="91" s="193" customFormat="1" ht="18.75" customHeight="1" x14ac:dyDescent="0.25"/>
    <row r="92" s="193" customFormat="1" ht="18.75" customHeight="1" x14ac:dyDescent="0.25"/>
    <row r="93" s="193" customFormat="1" ht="18.75" customHeight="1" x14ac:dyDescent="0.25"/>
    <row r="94" s="193" customFormat="1" ht="18.75" customHeight="1" x14ac:dyDescent="0.25"/>
    <row r="95" s="193" customFormat="1" ht="18.75" customHeight="1" x14ac:dyDescent="0.25"/>
    <row r="96" s="193" customFormat="1" ht="18.75" customHeight="1" x14ac:dyDescent="0.25"/>
    <row r="97" s="193" customFormat="1" ht="18.75" customHeight="1" x14ac:dyDescent="0.25"/>
    <row r="98" s="193" customFormat="1" ht="18.75" customHeight="1" x14ac:dyDescent="0.25"/>
    <row r="99" s="193" customFormat="1" ht="18.75" customHeight="1" x14ac:dyDescent="0.25"/>
    <row r="100" s="193" customFormat="1" ht="18.75" customHeight="1" x14ac:dyDescent="0.25"/>
    <row r="101" s="193" customFormat="1" ht="18.75" customHeight="1" x14ac:dyDescent="0.25"/>
    <row r="102" s="193" customFormat="1" ht="18.75" customHeight="1" x14ac:dyDescent="0.25"/>
    <row r="103" s="193" customFormat="1" ht="18.75" customHeight="1" x14ac:dyDescent="0.25"/>
    <row r="104" s="193" customFormat="1" ht="18.75" customHeight="1" x14ac:dyDescent="0.25"/>
    <row r="105" s="193" customFormat="1" ht="18.75" customHeight="1" x14ac:dyDescent="0.25"/>
    <row r="106" s="193" customFormat="1" ht="18.75" customHeight="1" x14ac:dyDescent="0.25"/>
    <row r="107" s="193" customFormat="1" ht="18.75" customHeight="1" x14ac:dyDescent="0.25"/>
    <row r="108" s="193" customFormat="1" ht="18.75" customHeight="1" x14ac:dyDescent="0.25"/>
    <row r="109" s="193" customFormat="1" ht="18.75" customHeight="1" x14ac:dyDescent="0.25"/>
    <row r="110" s="193" customFormat="1" ht="18.75" customHeight="1" x14ac:dyDescent="0.25"/>
    <row r="111" s="193" customFormat="1" ht="18.75" customHeight="1" x14ac:dyDescent="0.25"/>
    <row r="112" s="193" customFormat="1" ht="18.75" customHeight="1" x14ac:dyDescent="0.25"/>
    <row r="113" s="193" customFormat="1" ht="18.75" customHeight="1" x14ac:dyDescent="0.25"/>
    <row r="114" s="193" customFormat="1" ht="18.75" customHeight="1" x14ac:dyDescent="0.25"/>
    <row r="115" s="193" customFormat="1" ht="18.75" customHeight="1" x14ac:dyDescent="0.25"/>
    <row r="116" s="193" customFormat="1" ht="18.75" customHeight="1" x14ac:dyDescent="0.25"/>
    <row r="117" s="193" customFormat="1" ht="18.75" customHeight="1" x14ac:dyDescent="0.25"/>
    <row r="118" s="193" customFormat="1" ht="18.75" customHeight="1" x14ac:dyDescent="0.25"/>
    <row r="119" s="193" customFormat="1" ht="18.75" customHeight="1" x14ac:dyDescent="0.25"/>
    <row r="120" s="193" customFormat="1" ht="18.75" customHeight="1" x14ac:dyDescent="0.25"/>
    <row r="121" s="193" customFormat="1" ht="18.75" customHeight="1" x14ac:dyDescent="0.25"/>
    <row r="122" s="193" customFormat="1" ht="18.75" customHeight="1" x14ac:dyDescent="0.25"/>
    <row r="123" s="193" customFormat="1" ht="18.75" customHeight="1" x14ac:dyDescent="0.25"/>
    <row r="124" s="193" customFormat="1" ht="18.75" customHeight="1" x14ac:dyDescent="0.25"/>
    <row r="125" s="193" customFormat="1" ht="18.75" customHeight="1" x14ac:dyDescent="0.25"/>
    <row r="126" s="193" customFormat="1" ht="18.75" customHeight="1" x14ac:dyDescent="0.25"/>
    <row r="127" s="193" customFormat="1" ht="18.75" customHeight="1" x14ac:dyDescent="0.25"/>
    <row r="128" s="193" customFormat="1" ht="18.75" customHeight="1" x14ac:dyDescent="0.25"/>
    <row r="129" s="193" customFormat="1" ht="18.75" customHeight="1" x14ac:dyDescent="0.25"/>
    <row r="130" s="193" customFormat="1" ht="18.75" customHeight="1" x14ac:dyDescent="0.25"/>
    <row r="131" s="193" customFormat="1" ht="18.75" customHeight="1" x14ac:dyDescent="0.25"/>
    <row r="132" s="193" customFormat="1" ht="18.75" customHeight="1" x14ac:dyDescent="0.25"/>
    <row r="133" s="193" customFormat="1" ht="18.75" customHeight="1" x14ac:dyDescent="0.25"/>
    <row r="134" s="193" customFormat="1" ht="18.75" customHeight="1" x14ac:dyDescent="0.25"/>
    <row r="135" s="193" customFormat="1" ht="18.75" customHeight="1" x14ac:dyDescent="0.25"/>
    <row r="136" s="193" customFormat="1" ht="18.75" customHeight="1" x14ac:dyDescent="0.25"/>
    <row r="137" s="193" customFormat="1" ht="18.75" customHeight="1" x14ac:dyDescent="0.25"/>
    <row r="138" s="193" customFormat="1" ht="18.75" customHeight="1" x14ac:dyDescent="0.25"/>
    <row r="139" s="193" customFormat="1" ht="18.75" customHeight="1" x14ac:dyDescent="0.25"/>
    <row r="140" s="193" customFormat="1" ht="18.75" customHeight="1" x14ac:dyDescent="0.25"/>
    <row r="141" s="193" customFormat="1" ht="18.75" customHeight="1" x14ac:dyDescent="0.25"/>
    <row r="142" s="193" customFormat="1" ht="18.75" customHeight="1" x14ac:dyDescent="0.25"/>
    <row r="143" s="193" customFormat="1" ht="18.75" customHeight="1" x14ac:dyDescent="0.25"/>
    <row r="144" s="193" customFormat="1" ht="18.75" customHeight="1" x14ac:dyDescent="0.25"/>
    <row r="145" s="193" customFormat="1" ht="18.75" customHeight="1" x14ac:dyDescent="0.25"/>
    <row r="146" s="193" customFormat="1" ht="18.75" customHeight="1" x14ac:dyDescent="0.25"/>
    <row r="147" s="193" customFormat="1" ht="18.75" customHeight="1" x14ac:dyDescent="0.25"/>
    <row r="148" s="193" customFormat="1" ht="18.75" customHeight="1" x14ac:dyDescent="0.25"/>
    <row r="149" s="193" customFormat="1" ht="18.75" customHeight="1" x14ac:dyDescent="0.25"/>
    <row r="150" s="193" customFormat="1" ht="18.75" customHeight="1" x14ac:dyDescent="0.25"/>
    <row r="151" s="193" customFormat="1" ht="18.75" customHeight="1" x14ac:dyDescent="0.25"/>
    <row r="152" s="193" customFormat="1" ht="18.75" customHeight="1" x14ac:dyDescent="0.25"/>
    <row r="153" s="193" customFormat="1" ht="18.75" customHeight="1" x14ac:dyDescent="0.25"/>
    <row r="154" s="193" customFormat="1" ht="18.75" customHeight="1" x14ac:dyDescent="0.25"/>
    <row r="155" s="193" customFormat="1" ht="18.75" customHeight="1" x14ac:dyDescent="0.25"/>
    <row r="156" s="193" customFormat="1" ht="18.75" customHeight="1" x14ac:dyDescent="0.25"/>
    <row r="157" s="193" customFormat="1" ht="18.75" customHeight="1" x14ac:dyDescent="0.25"/>
    <row r="158" s="193" customFormat="1" ht="18.75" customHeight="1" x14ac:dyDescent="0.25"/>
    <row r="159" s="193" customFormat="1" ht="18.75" customHeight="1" x14ac:dyDescent="0.25"/>
    <row r="160" s="193" customFormat="1" ht="18.75" customHeight="1" x14ac:dyDescent="0.25"/>
    <row r="161" s="193" customFormat="1" ht="18.75" customHeight="1" x14ac:dyDescent="0.25"/>
    <row r="162" s="193" customFormat="1" ht="18.75" customHeight="1" x14ac:dyDescent="0.25"/>
    <row r="163" s="193" customFormat="1" ht="18.75" customHeight="1" x14ac:dyDescent="0.25"/>
    <row r="164" s="193" customFormat="1" ht="18.75" customHeight="1" x14ac:dyDescent="0.25"/>
    <row r="165" s="193" customFormat="1" ht="18.75" customHeight="1" x14ac:dyDescent="0.25"/>
    <row r="166" s="193" customFormat="1" ht="18.75" customHeight="1" x14ac:dyDescent="0.25"/>
    <row r="167" s="193" customFormat="1" ht="18.75" customHeight="1" x14ac:dyDescent="0.25"/>
    <row r="168" s="193" customFormat="1" ht="18.75" customHeight="1" x14ac:dyDescent="0.25"/>
    <row r="169" s="193" customFormat="1" ht="18.75" customHeight="1" x14ac:dyDescent="0.25"/>
    <row r="170" s="193" customFormat="1" ht="18.75" customHeight="1" x14ac:dyDescent="0.25"/>
    <row r="171" s="193" customFormat="1" ht="18.75" customHeight="1" x14ac:dyDescent="0.25"/>
    <row r="172" s="193" customFormat="1" ht="18.75" customHeight="1" x14ac:dyDescent="0.25"/>
    <row r="173" s="193" customFormat="1" ht="18.75" customHeight="1" x14ac:dyDescent="0.25"/>
    <row r="174" s="193" customFormat="1" ht="18.75" customHeight="1" x14ac:dyDescent="0.25"/>
    <row r="175" s="193" customFormat="1" ht="18.75" customHeight="1" x14ac:dyDescent="0.25"/>
    <row r="176" s="193" customFormat="1" ht="18.75" customHeight="1" x14ac:dyDescent="0.25"/>
    <row r="177" s="193" customFormat="1" ht="18.75" customHeight="1" x14ac:dyDescent="0.25"/>
    <row r="178" s="193" customFormat="1" ht="18.75" customHeight="1" x14ac:dyDescent="0.25"/>
    <row r="179" s="193" customFormat="1" ht="18.75" customHeight="1" x14ac:dyDescent="0.25"/>
    <row r="180" s="193" customFormat="1" ht="18.75" customHeight="1" x14ac:dyDescent="0.25"/>
    <row r="181" s="193" customFormat="1" ht="18.75" customHeight="1" x14ac:dyDescent="0.25"/>
    <row r="182" s="193" customFormat="1" ht="18.75" customHeight="1" x14ac:dyDescent="0.25"/>
    <row r="183" s="193" customFormat="1" ht="18.75" customHeight="1" x14ac:dyDescent="0.25"/>
    <row r="184" s="193" customFormat="1" ht="18.75" customHeight="1" x14ac:dyDescent="0.25"/>
    <row r="185" s="193" customFormat="1" ht="18.75" customHeight="1" x14ac:dyDescent="0.25"/>
    <row r="186" s="193" customFormat="1" ht="18.75" customHeight="1" x14ac:dyDescent="0.25"/>
    <row r="187" s="193" customFormat="1" ht="18.75" customHeight="1" x14ac:dyDescent="0.25"/>
    <row r="188" s="193" customFormat="1" ht="18.75" customHeight="1" x14ac:dyDescent="0.25"/>
    <row r="189" s="193" customFormat="1" ht="18.75" customHeight="1" x14ac:dyDescent="0.25"/>
    <row r="190" s="193" customFormat="1" ht="18.75" customHeight="1" x14ac:dyDescent="0.25"/>
    <row r="191" s="193" customFormat="1" ht="18.75" customHeight="1" x14ac:dyDescent="0.25"/>
    <row r="192" s="193" customFormat="1" ht="18.75" customHeight="1" x14ac:dyDescent="0.25"/>
    <row r="193" s="193" customFormat="1" ht="18.75" customHeight="1" x14ac:dyDescent="0.25"/>
    <row r="194" s="193" customFormat="1" ht="18.75" customHeight="1" x14ac:dyDescent="0.25"/>
    <row r="195" s="193" customFormat="1" ht="18.75" customHeight="1" x14ac:dyDescent="0.25"/>
    <row r="196" s="193" customFormat="1" ht="18.75" customHeight="1" x14ac:dyDescent="0.25"/>
    <row r="197" s="193" customFormat="1" ht="18.75" customHeight="1" x14ac:dyDescent="0.25"/>
    <row r="198" s="193" customFormat="1" ht="18.75" customHeight="1" x14ac:dyDescent="0.25"/>
    <row r="199" s="193" customFormat="1" ht="18.75" customHeight="1" x14ac:dyDescent="0.25"/>
    <row r="200" s="193" customFormat="1" ht="18.75" customHeight="1" x14ac:dyDescent="0.25"/>
    <row r="201" s="193" customFormat="1" ht="18.75" customHeight="1" x14ac:dyDescent="0.25"/>
    <row r="202" s="193" customFormat="1" ht="18.75" customHeight="1" x14ac:dyDescent="0.25"/>
    <row r="203" s="193" customFormat="1" ht="18.75" customHeight="1" x14ac:dyDescent="0.25"/>
    <row r="204" s="193" customFormat="1" ht="18.75" customHeight="1" x14ac:dyDescent="0.25"/>
    <row r="205" s="193" customFormat="1" ht="18.75" customHeight="1" x14ac:dyDescent="0.25"/>
    <row r="206" s="193" customFormat="1" ht="18.75" customHeight="1" x14ac:dyDescent="0.25"/>
    <row r="207" s="193" customFormat="1" ht="18.75" customHeight="1" x14ac:dyDescent="0.25"/>
    <row r="208" s="193" customFormat="1" ht="18.75" customHeight="1" x14ac:dyDescent="0.25"/>
    <row r="209" s="193" customFormat="1" ht="18.75" customHeight="1" x14ac:dyDescent="0.25"/>
    <row r="210" s="193" customFormat="1" ht="18.75" customHeight="1" x14ac:dyDescent="0.25"/>
    <row r="211" s="193" customFormat="1" ht="18.75" customHeight="1" x14ac:dyDescent="0.25"/>
    <row r="212" s="193" customFormat="1" ht="18.75" customHeight="1" x14ac:dyDescent="0.25"/>
    <row r="213" s="193" customFormat="1" ht="18.75" customHeight="1" x14ac:dyDescent="0.25"/>
    <row r="214" s="193" customFormat="1" ht="18.75" customHeight="1" x14ac:dyDescent="0.25"/>
    <row r="215" s="193" customFormat="1" ht="18.75" customHeight="1" x14ac:dyDescent="0.25"/>
    <row r="216" s="193" customFormat="1" ht="18.75" customHeight="1" x14ac:dyDescent="0.25"/>
    <row r="217" s="193" customFormat="1" ht="18.75" customHeight="1" x14ac:dyDescent="0.25"/>
    <row r="218" s="193" customFormat="1" ht="18.75" customHeight="1" x14ac:dyDescent="0.25"/>
    <row r="219" s="193" customFormat="1" ht="18.75" customHeight="1" x14ac:dyDescent="0.25"/>
    <row r="220" s="193" customFormat="1" ht="18.75" customHeight="1" x14ac:dyDescent="0.25"/>
    <row r="221" s="193" customFormat="1" ht="18.75" customHeight="1" x14ac:dyDescent="0.25"/>
    <row r="222" s="193" customFormat="1" ht="18.75" customHeight="1" x14ac:dyDescent="0.25"/>
    <row r="223" s="193" customFormat="1" ht="18.75" customHeight="1" x14ac:dyDescent="0.25"/>
    <row r="224" s="193" customFormat="1" ht="18.75" customHeight="1" x14ac:dyDescent="0.25"/>
    <row r="225" s="193" customFormat="1" ht="18.75" customHeight="1" x14ac:dyDescent="0.25"/>
    <row r="226" s="193" customFormat="1" ht="18.75" customHeight="1" x14ac:dyDescent="0.25"/>
    <row r="227" s="193" customFormat="1" ht="18.75" customHeight="1" x14ac:dyDescent="0.25"/>
    <row r="228" s="193" customFormat="1" ht="18.75" customHeight="1" x14ac:dyDescent="0.25"/>
    <row r="229" s="193" customFormat="1" ht="18.75" customHeight="1" x14ac:dyDescent="0.25"/>
    <row r="230" s="193" customFormat="1" ht="18.75" customHeight="1" x14ac:dyDescent="0.25"/>
    <row r="231" s="193" customFormat="1" ht="18.75" customHeight="1" x14ac:dyDescent="0.25"/>
    <row r="232" s="193" customFormat="1" ht="18.75" customHeight="1" x14ac:dyDescent="0.25"/>
    <row r="233" s="193" customFormat="1" ht="18.75" customHeight="1" x14ac:dyDescent="0.25"/>
    <row r="234" s="193" customFormat="1" ht="18.75" customHeight="1" x14ac:dyDescent="0.25"/>
    <row r="235" s="193" customFormat="1" ht="18.75" customHeight="1" x14ac:dyDescent="0.25"/>
    <row r="236" s="193" customFormat="1" ht="18.75" customHeight="1" x14ac:dyDescent="0.25"/>
    <row r="237" s="193" customFormat="1" ht="18.75" customHeight="1" x14ac:dyDescent="0.25"/>
    <row r="238" s="193" customFormat="1" ht="18.75" customHeight="1" x14ac:dyDescent="0.25"/>
    <row r="239" s="193" customFormat="1" ht="18.75" customHeight="1" x14ac:dyDescent="0.25"/>
    <row r="240" s="193" customFormat="1" ht="18.75" customHeight="1" x14ac:dyDescent="0.25"/>
    <row r="241" s="193" customFormat="1" ht="18.75" customHeight="1" x14ac:dyDescent="0.25"/>
    <row r="242" s="193" customFormat="1" ht="18.75" customHeight="1" x14ac:dyDescent="0.25"/>
    <row r="243" s="193" customFormat="1" ht="18.75" customHeight="1" x14ac:dyDescent="0.25"/>
    <row r="244" s="193" customFormat="1" ht="18.75" customHeight="1" x14ac:dyDescent="0.25"/>
    <row r="245" s="193" customFormat="1" ht="18.75" customHeight="1" x14ac:dyDescent="0.25"/>
    <row r="246" s="193" customFormat="1" ht="18.75" customHeight="1" x14ac:dyDescent="0.25"/>
  </sheetData>
  <mergeCells count="14">
    <mergeCell ref="T4:V4"/>
    <mergeCell ref="B29:D29"/>
    <mergeCell ref="B30:D30"/>
    <mergeCell ref="C15:D15"/>
    <mergeCell ref="C20:D20"/>
    <mergeCell ref="C25:D25"/>
    <mergeCell ref="C28:D28"/>
    <mergeCell ref="N4:P4"/>
    <mergeCell ref="B2:D2"/>
    <mergeCell ref="D3:D5"/>
    <mergeCell ref="E4:G4"/>
    <mergeCell ref="H4:J4"/>
    <mergeCell ref="K4:M4"/>
    <mergeCell ref="Q4:S4"/>
  </mergeCells>
  <phoneticPr fontId="10"/>
  <printOptions horizontalCentered="1"/>
  <pageMargins left="0.59055118110236227" right="0.39370078740157483" top="0.55118110236220474" bottom="0.55118110236220474" header="0.31496062992125984" footer="0.31496062992125984"/>
  <pageSetup paperSize="9" scale="80" firstPageNumber="41" pageOrder="overThenDown" orientation="portrait" useFirstPageNumber="1" r:id="rId1"/>
  <headerFooter alignWithMargins="0">
    <evenFooter>&amp;C&amp;"ＭＳ ゴシック,標準"&amp;16 43</evenFooter>
  </headerFooter>
  <colBreaks count="1" manualBreakCount="1">
    <brk id="13" min="1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大学</vt:lpstr>
      <vt:lpstr>大学(学部別)</vt:lpstr>
      <vt:lpstr>大学!Print_Area</vt:lpstr>
      <vt:lpstr>'大学(学部別)'!Print_Area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2023-08-10T01:42:18Z</dcterms:created>
  <dcterms:modified xsi:type="dcterms:W3CDTF">2023-08-10T01:42:40Z</dcterms:modified>
</cp:coreProperties>
</file>