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副業のフォルダ\決算統計\R5決算統計\18　財政状況資料集（３月）\09　HPアップロード\"/>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E33" i="10"/>
  <c r="AM33" i="10"/>
  <c r="U33" i="10"/>
  <c r="C33" i="10"/>
  <c r="CO32" i="10"/>
  <c r="CO33" i="10" s="1"/>
  <c r="CO34" i="10" s="1"/>
  <c r="CO35" i="10" s="1"/>
  <c r="CO36" i="10" s="1"/>
  <c r="CO37" i="10" s="1"/>
  <c r="CO38" i="10" s="1"/>
  <c r="CO39" i="10" s="1"/>
  <c r="CO40" i="10" s="1"/>
  <c r="CO41" i="10" s="1"/>
  <c r="BW32" i="10"/>
  <c r="BW33" i="10" s="1"/>
  <c r="BE32" i="10"/>
  <c r="AM32" i="10"/>
  <c r="U32" i="10"/>
  <c r="C32"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<sst xmlns="http://schemas.openxmlformats.org/spreadsheetml/2006/main" count="1541" uniqueCount="577">
  <si>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</si>
  <si>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</si>
  <si>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</si>
  <si>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</si>
  <si>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</si>
  <si>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</si>
  <si>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</si>
  <si>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</si>
  <si>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</si>
  <si>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</si>
  <si>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</si>
  <si>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</si>
  <si>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</si>
  <si>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</si>
  <si>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</si>
  <si>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</si>
  <si>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</si>
  <si>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</si>
  <si>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</si>
  <si>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</si>
  <si>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</si>
  <si>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</si>
  <si>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</si>
  <si>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</si>
  <si>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</si>
  <si>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</si>
  <si>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</si>
  <si>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</si>
  <si>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</si>
  <si>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</si>
  <si>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</si>
  <si>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</si>
  <si>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</si>
  <si>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</si>
  <si>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</si>
  <si>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</si>
  <si>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</si>
  <si>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</si>
  <si>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</si>
  <si>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</si>
  <si>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</si>
  <si>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</si>
  <si>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</si>
  <si>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</si>
  <si>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</si>
  <si>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</si>
  <si>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</si>
  <si>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</si>
  <si>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</si>
  <si>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</si>
  <si>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</si>
  <si>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</si>
  <si>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</si>
  <si>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</si>
  <si>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</si>
  <si>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</si>
  <si>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</si>
  <si>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</si>
  <si>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</si>
  <si>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</si>
  <si>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</si>
  <si>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</si>
  <si>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</si>
  <si>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</si>
  <si>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</si>
  <si>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</si>
  <si>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</si>
  <si>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</si>
  <si>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</si>
  <si>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</si>
  <si>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</si>
  <si>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</si>
  <si>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</si>
  <si>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</si>
  <si>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</si>
  <si>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</si>
  <si>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</si>
  <si>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</si>
  <si>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</si>
  <si>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</si>
  <si>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香川県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</si>
  <si>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</si>
  <si>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</si>
  <si>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</si>
  <si>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</si>
  <si>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</si>
  <si>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</si>
  <si>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</si>
  <si>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</si>
  <si>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</si>
  <si>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</si>
  <si>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</si>
  <si>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</si>
  <si>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</si>
  <si>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</si>
  <si>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</si>
  <si>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</si>
  <si>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</si>
  <si>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</si>
  <si>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</si>
  <si>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</si>
  <si>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</si>
  <si>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</si>
  <si>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</si>
  <si>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</si>
  <si>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</si>
  <si>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</si>
  <si>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</si>
  <si>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</si>
  <si>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</si>
  <si>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</si>
  <si>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</si>
  <si>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</si>
  <si>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</si>
  <si>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</si>
  <si>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</si>
  <si>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</si>
  <si>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</si>
  <si>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</si>
  <si>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</si>
  <si>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</si>
  <si>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</si>
  <si>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</si>
  <si>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</si>
  <si>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</si>
  <si>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</si>
  <si>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</si>
  <si>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</si>
  <si>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</si>
  <si>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</si>
  <si>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</si>
  <si>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</si>
  <si>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</si>
  <si>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</si>
  <si>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</si>
  <si>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</si>
  <si>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</si>
  <si>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</si>
  <si>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</si>
  <si>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</si>
  <si>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</si>
  <si>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</si>
  <si>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</si>
  <si>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</si>
  <si>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</si>
  <si>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</si>
  <si>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</si>
  <si>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</si>
  <si>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</si>
  <si>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</si>
  <si>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</si>
  <si>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</si>
  <si>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</si>
  <si>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</si>
  <si>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</si>
  <si>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</si>
  <si>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</si>
  <si>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</si>
  <si>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</si>
  <si>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</si>
  <si>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</si>
  <si>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</si>
  <si>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</si>
  <si>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</si>
  <si>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</si>
  <si>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</si>
  <si>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</si>
  <si>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</si>
  <si>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</si>
  <si>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</si>
  <si>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</si>
  <si>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</si>
  <si>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</si>
  <si>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</si>
  <si>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</si>
  <si>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</si>
  <si>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</si>
  <si>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</si>
  <si>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</si>
  <si>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</si>
  <si>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</si>
  <si>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</si>
  <si>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香川県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</si>
  <si>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</si>
  <si>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</si>
  <si>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</si>
  <si>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</si>
  <si>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</si>
  <si>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</si>
  <si>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</si>
  <si>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</si>
  <si>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</si>
  <si>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</si>
  <si>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</si>
  <si>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</si>
  <si>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</si>
  <si>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</si>
  <si>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</si>
  <si>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</si>
  <si>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</si>
  <si>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</si>
  <si>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</si>
  <si>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</si>
  <si>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</si>
  <si>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</si>
  <si>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</si>
  <si>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</si>
  <si>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</si>
  <si>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</si>
  <si>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</si>
  <si>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</si>
  <si>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</si>
  <si>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</si>
  <si>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</si>
  <si>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</si>
  <si>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</si>
  <si>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</si>
  <si>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</si>
  <si>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</si>
  <si>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</si>
  <si>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</si>
  <si>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</si>
  <si>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</si>
  <si>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</si>
  <si>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</si>
  <si>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</si>
  <si>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</si>
  <si>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</si>
  <si>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</si>
  <si>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</si>
  <si>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</si>
  <si>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</si>
  <si>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</si>
  <si>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</si>
  <si>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</si>
  <si>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</si>
  <si>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</si>
  <si>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</si>
  <si>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</si>
  <si>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</si>
  <si>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</si>
  <si>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</si>
  <si>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</si>
  <si>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</si>
  <si>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</si>
  <si>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</si>
  <si>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</si>
  <si>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</si>
  <si>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</si>
  <si>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</si>
  <si>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</si>
  <si>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</si>
  <si>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</si>
  <si>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</si>
  <si>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</si>
  <si>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</si>
  <si>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</si>
  <si>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</si>
  <si>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</si>
  <si>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</si>
  <si>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</si>
  <si>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</si>
  <si>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</si>
  <si>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</si>
  <si>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</si>
  <si>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</si>
  <si>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</si>
  <si>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</si>
  <si>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</si>
  <si>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</si>
  <si>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</si>
  <si>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</si>
  <si>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</si>
  <si>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</si>
  <si>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</si>
  <si>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</si>
  <si>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</si>
  <si>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</si>
  <si>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</si>
  <si>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</si>
  <si>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</si>
  <si>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</si>
  <si>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</si>
  <si>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</si>
  <si>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</si>
  <si>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</si>
  <si>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</si>
  <si>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</si>
  <si>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</si>
  <si>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</si>
  <si>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</si>
  <si>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</si>
  <si>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</si>
  <si>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</si>
  <si>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</si>
  <si>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</si>
  <si>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</si>
  <si>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</si>
  <si>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</si>
  <si>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</si>
  <si>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</si>
  <si>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</si>
  <si>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</si>
  <si>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</si>
  <si>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</si>
  <si>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</si>
  <si>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</si>
  <si>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</si>
  <si>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</si>
  <si>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</si>
  <si>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</si>
  <si>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</si>
  <si>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</si>
  <si>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</si>
  <si>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</si>
  <si>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</si>
  <si>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</si>
  <si>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</si>
  <si>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</si>
  <si>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</si>
  <si>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</si>
  <si>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</si>
  <si>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</si>
  <si>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</si>
  <si>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</si>
  <si>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</si>
  <si>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</si>
  <si>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</si>
  <si>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</si>
  <si>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</si>
  <si>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</si>
  <si>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</si>
  <si>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</si>
  <si>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</si>
  <si>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香川県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</si>
  <si>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</si>
  <si>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</si>
  <si>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</si>
  <si>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</si>
  <si>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</si>
  <si>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</si>
  <si>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</si>
  <si>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</si>
  <si>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</si>
  <si>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</si>
  <si>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</si>
  <si>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</si>
  <si>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</si>
  <si>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</si>
  <si>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</si>
  <si>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</si>
  <si>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</si>
  <si>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</si>
  <si>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</si>
  <si>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</si>
  <si>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</si>
  <si>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中小企業高度化資金特別会計</t>
    <phoneticPr fontId="3"/>
  </si>
  <si>
    <t>集中管理特別会計</t>
    <phoneticPr fontId="3"/>
  </si>
  <si>
    <t>証紙特別会計</t>
    <phoneticPr fontId="3"/>
  </si>
  <si>
    <t>栗林公園特別会計</t>
    <phoneticPr fontId="3"/>
  </si>
  <si>
    <t>吉野川総合開発香川用水建設事業特別会計</t>
    <phoneticPr fontId="3"/>
  </si>
  <si>
    <t>林業・木材産業改善資金特別会計</t>
    <phoneticPr fontId="3"/>
  </si>
  <si>
    <t>沿岸漁業改善資金特別会計</t>
    <phoneticPr fontId="3"/>
  </si>
  <si>
    <t>県立大学特別会計</t>
    <phoneticPr fontId="3"/>
  </si>
  <si>
    <t>奨学金特別会計</t>
    <phoneticPr fontId="3"/>
  </si>
  <si>
    <t>県債管理特別会計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</si>
  <si>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</si>
  <si>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</si>
  <si>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</si>
  <si>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</si>
  <si>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</si>
  <si>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</si>
  <si>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</si>
  <si>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</si>
  <si>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</si>
  <si>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</si>
  <si>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</si>
  <si>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</si>
  <si>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</si>
  <si>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</si>
  <si>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駐車場事業特別会計</t>
    <phoneticPr fontId="3"/>
  </si>
  <si>
    <t>香川県立病院事業会計</t>
    <phoneticPr fontId="3"/>
  </si>
  <si>
    <t>法適用企業</t>
    <phoneticPr fontId="3"/>
  </si>
  <si>
    <t>香川県流域下水道事業会計</t>
    <phoneticPr fontId="3"/>
  </si>
  <si>
    <t>臨海工業地帯造成事業特別会計</t>
    <phoneticPr fontId="3"/>
  </si>
  <si>
    <t>法非適用企業</t>
    <phoneticPr fontId="3"/>
  </si>
  <si>
    <t>番の州地区臨海工業用土地造成事業特別会計</t>
    <phoneticPr fontId="3"/>
  </si>
  <si>
    <t>内陸工業団地造成事業特別会計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</si>
  <si>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</si>
  <si>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</si>
  <si>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</si>
  <si>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</si>
  <si>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</si>
  <si>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</si>
  <si>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</si>
  <si>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</si>
  <si>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</si>
  <si>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</si>
  <si>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</si>
  <si>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</si>
  <si>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</si>
  <si>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</si>
  <si>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</si>
  <si>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</si>
  <si>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</si>
  <si>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</si>
  <si>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</si>
  <si>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</si>
  <si>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</si>
  <si>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</si>
  <si>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</si>
  <si>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</si>
  <si>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</si>
  <si>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</si>
  <si>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</si>
  <si>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</si>
  <si>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</si>
  <si>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</si>
  <si>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</si>
  <si>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</si>
  <si>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</si>
  <si>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</si>
  <si>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</si>
  <si>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</si>
  <si>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</si>
  <si>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</si>
  <si>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</si>
  <si>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</si>
  <si>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</si>
  <si>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</si>
  <si>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</si>
  <si>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</si>
  <si>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</si>
  <si>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</si>
  <si>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</si>
  <si>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</si>
  <si>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</si>
  <si>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</si>
  <si>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</si>
  <si>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</si>
  <si>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</si>
  <si>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</si>
  <si>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</si>
  <si>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</si>
  <si>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</si>
  <si>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</si>
  <si>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</si>
  <si>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</si>
  <si>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</si>
  <si>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</si>
  <si>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</si>
  <si>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</si>
  <si>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</si>
  <si>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</si>
  <si>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</si>
  <si>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</si>
  <si>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</si>
  <si>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</si>
  <si>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</si>
  <si>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</si>
  <si>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</si>
  <si>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</si>
  <si>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</si>
  <si>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</si>
  <si>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</si>
  <si>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</si>
  <si>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</si>
  <si>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</si>
  <si>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</si>
  <si>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</si>
  <si>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</si>
  <si>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</si>
  <si>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</si>
  <si>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</si>
  <si>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</si>
  <si>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</si>
  <si>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</si>
  <si>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</si>
  <si>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</si>
  <si>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</si>
  <si>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</si>
  <si>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</si>
  <si>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</si>
  <si>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</si>
  <si>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</si>
  <si>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</si>
  <si>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</si>
  <si>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</si>
  <si>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</si>
  <si>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</si>
  <si>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</si>
  <si>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</si>
  <si>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</si>
  <si>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</si>
  <si>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</si>
  <si>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</si>
  <si>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</si>
  <si>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</si>
  <si>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</si>
  <si>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</si>
  <si>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</si>
  <si>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</si>
  <si>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</si>
  <si>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</si>
  <si>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</si>
  <si>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</si>
  <si>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</si>
  <si>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</si>
  <si>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</si>
  <si>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</si>
  <si>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</si>
  <si>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</si>
  <si>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</si>
  <si>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</si>
  <si>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</si>
  <si>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</si>
  <si>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</si>
  <si>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</si>
  <si>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</si>
  <si>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</si>
  <si>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0.07</t>
  </si>
  <si>
    <t>香川県立病院事業会計</t>
  </si>
  <si>
    <t>一般会計</t>
  </si>
  <si>
    <t>香川県流域下水道事業会計</t>
  </si>
  <si>
    <t>証紙特別会計</t>
  </si>
  <si>
    <t>奨学金特別会計</t>
  </si>
  <si>
    <t>集中管理特別会計</t>
  </si>
  <si>
    <t>母子父子寡婦福祉資金特別会計</t>
  </si>
  <si>
    <t>中小企業高度化資金特別会計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</si>
  <si>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</si>
  <si>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</si>
  <si>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</si>
  <si>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</si>
  <si>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</si>
  <si>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</si>
  <si>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</si>
  <si>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</si>
  <si>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</si>
  <si>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</si>
  <si>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香川県広域水道企業団（工業用水事業会計）</t>
    <rPh sb="0" eb="3">
      <t>カガワケン</t>
    </rPh>
    <rPh sb="3" eb="5">
      <t>コウイキ</t>
    </rPh>
    <rPh sb="5" eb="7">
      <t>スイドウ</t>
    </rPh>
    <rPh sb="7" eb="9">
      <t>キギョウ</t>
    </rPh>
    <rPh sb="9" eb="10">
      <t>ダン</t>
    </rPh>
    <rPh sb="11" eb="13">
      <t>コウギョウ</t>
    </rPh>
    <rPh sb="13" eb="15">
      <t>ヨウスイ</t>
    </rPh>
    <rPh sb="15" eb="17">
      <t>ジギョウ</t>
    </rPh>
    <rPh sb="17" eb="19">
      <t>カイケイ</t>
    </rPh>
    <phoneticPr fontId="2"/>
  </si>
  <si>
    <t>法適用企業</t>
    <rPh sb="0" eb="1">
      <t>ホウ</t>
    </rPh>
    <rPh sb="1" eb="3">
      <t>テキヨウ</t>
    </rPh>
    <rPh sb="3" eb="5">
      <t>キギョウ</t>
    </rPh>
    <phoneticPr fontId="2"/>
  </si>
  <si>
    <t>公益財団法人　香川県環境保全公社</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</si>
  <si>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</si>
  <si>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</si>
  <si>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</si>
  <si>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</si>
  <si>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</si>
  <si>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</si>
  <si>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</si>
  <si>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</si>
  <si>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</si>
  <si>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</si>
  <si>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</si>
  <si>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</si>
  <si>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</si>
  <si>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</si>
  <si>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</si>
  <si>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</si>
  <si>
    <t>公益財団法人　香川県農業振興公社 ※H25決算
公益財団法人　香川県農地機構 ※H26予算</t>
  </si>
  <si>
    <t>公益財団法人　吉野川水源地域対策基金</t>
  </si>
  <si>
    <t>公益財団法人　香川県生活衛生営業指導センター</t>
  </si>
  <si>
    <t>公益財団法人　高松観光コンベンション・ビューロー</t>
  </si>
  <si>
    <t>公益社団法人　香川県青果物協会</t>
  </si>
  <si>
    <t>公益社団法人　香川県畜産協会</t>
  </si>
  <si>
    <t>瀬戸大橋高速鉄道保有株式会社</t>
  </si>
  <si>
    <t>一般財団法人　かがわ県産品振興機構</t>
  </si>
  <si>
    <t>▲77</t>
  </si>
  <si>
    <t>当期経常増減額
△268,920円</t>
    <rPh sb="0" eb="2">
      <t>トウキ</t>
    </rPh>
    <rPh sb="2" eb="4">
      <t>ケイジョウ</t>
    </rPh>
    <rPh sb="4" eb="7">
      <t>ゾウゲンガク</t>
    </rPh>
    <rPh sb="16" eb="17">
      <t>エン</t>
    </rPh>
    <phoneticPr fontId="2"/>
  </si>
  <si>
    <t>▲19</t>
  </si>
  <si>
    <t>県から委託料支払いあり</t>
    <rPh sb="0" eb="1">
      <t>ケン</t>
    </rPh>
    <rPh sb="3" eb="6">
      <t>イタクリョウ</t>
    </rPh>
    <rPh sb="6" eb="8">
      <t>シハラ</t>
    </rPh>
    <phoneticPr fontId="2"/>
  </si>
  <si>
    <t>▲39</t>
  </si>
  <si>
    <t>吉野川総合開発香川用水事業基金</t>
    <rPh sb="0" eb="3">
      <t>ヨシノガワ</t>
    </rPh>
    <rPh sb="3" eb="7">
      <t>ソウゴウカイハツ</t>
    </rPh>
    <rPh sb="7" eb="11">
      <t>カガワヨウスイ</t>
    </rPh>
    <rPh sb="11" eb="13">
      <t>ジギョウ</t>
    </rPh>
    <rPh sb="13" eb="15">
      <t>キキン</t>
    </rPh>
    <phoneticPr fontId="3"/>
  </si>
  <si>
    <t>香川県長期投資準備基金</t>
    <rPh sb="0" eb="3">
      <t>カガワケン</t>
    </rPh>
    <rPh sb="3" eb="7">
      <t>チョウキトウシ</t>
    </rPh>
    <rPh sb="7" eb="9">
      <t>ジュンビ</t>
    </rPh>
    <rPh sb="9" eb="11">
      <t>キキン</t>
    </rPh>
    <phoneticPr fontId="3"/>
  </si>
  <si>
    <t>香川県地域医療介護総合確保基金</t>
    <rPh sb="0" eb="2">
      <t>カガワ</t>
    </rPh>
    <rPh sb="2" eb="3">
      <t>ケン</t>
    </rPh>
    <rPh sb="3" eb="5">
      <t>チイキ</t>
    </rPh>
    <rPh sb="5" eb="7">
      <t>イリョウ</t>
    </rPh>
    <rPh sb="7" eb="9">
      <t>カイゴ</t>
    </rPh>
    <rPh sb="9" eb="11">
      <t>ソウゴウ</t>
    </rPh>
    <rPh sb="11" eb="13">
      <t>カクホ</t>
    </rPh>
    <rPh sb="13" eb="15">
      <t>キキン</t>
    </rPh>
    <phoneticPr fontId="3"/>
  </si>
  <si>
    <t>香川県産業基盤造成基金</t>
    <rPh sb="0" eb="3">
      <t>カガワケン</t>
    </rPh>
    <rPh sb="3" eb="5">
      <t>サンギョウ</t>
    </rPh>
    <rPh sb="5" eb="7">
      <t>キバン</t>
    </rPh>
    <rPh sb="7" eb="9">
      <t>ゾウセイ</t>
    </rPh>
    <rPh sb="9" eb="11">
      <t>キキン</t>
    </rPh>
    <phoneticPr fontId="3"/>
  </si>
  <si>
    <t>香川県職員退職手当基金</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</si>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</sst>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E0EA-40B8-8527-EF796AFE14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63419</c:v>
                </c:pt>
                <c:pt idx="1">
                  <c:v>67962</c:v>
                </c:pt>
                <c:pt idx="2">
                  <c:v>67281</c:v>
                </c:pt>
                <c:pt idx="3">
                  <c:v>61472</c:v>
                </c:pt>
                <c:pt idx="4">
                  <c:v>67779</c:v>
                </c:pt>
              </c:numCache>
            </c:numRef>
          </c:val>
          <c:smooth val="0"/>
          <c:extLst>
            <c:ext xmlns:c16="http://schemas.microsoft.com/office/drawing/2014/chart" uri="{C3380CC4-5D6E-409C-BE32-E72D297353CC}">
              <c16:uniqueId val="{00000001-E0EA-40B8-8527-EF796AFE14B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2.0299999999999998</c:v>
                </c:pt>
                <c:pt idx="1">
                  <c:v>3.74</c:v>
                </c:pt>
                <c:pt idx="2">
                  <c:v>2.5099999999999998</c:v>
                </c:pt>
                <c:pt idx="3">
                  <c:v>2.44</c:v>
                </c:pt>
                <c:pt idx="4">
                  <c:v>2.63</c:v>
                </c:pt>
              </c:numCache>
            </c:numRef>
          </c:val>
          <c:extLst>
            <c:ext xmlns:c16="http://schemas.microsoft.com/office/drawing/2014/chart" uri="{C3380CC4-5D6E-409C-BE32-E72D297353CC}">
              <c16:uniqueId val="{00000000-1074-4637-9FB3-964B52214F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4.74</c:v>
                </c:pt>
                <c:pt idx="1">
                  <c:v>4.62</c:v>
                </c:pt>
                <c:pt idx="2">
                  <c:v>6.12</c:v>
                </c:pt>
                <c:pt idx="3">
                  <c:v>6.36</c:v>
                </c:pt>
                <c:pt idx="4">
                  <c:v>6.19</c:v>
                </c:pt>
              </c:numCache>
            </c:numRef>
          </c:val>
          <c:extLst>
            <c:ext xmlns:c16="http://schemas.microsoft.com/office/drawing/2014/chart" uri="{C3380CC4-5D6E-409C-BE32-E72D297353CC}">
              <c16:uniqueId val="{00000001-1074-4637-9FB3-964B52214F8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1.66</c:v>
                </c:pt>
                <c:pt idx="2">
                  <c:v>0.71</c:v>
                </c:pt>
                <c:pt idx="3">
                  <c:v>-7.0000000000000007E-2</c:v>
                </c:pt>
                <c:pt idx="4">
                  <c:v>7.0000000000000007E-2</c:v>
                </c:pt>
              </c:numCache>
            </c:numRef>
          </c:val>
          <c:smooth val="0"/>
          <c:extLst>
            <c:ext xmlns:c16="http://schemas.microsoft.com/office/drawing/2014/chart" uri="{C3380CC4-5D6E-409C-BE32-E72D297353CC}">
              <c16:uniqueId val="{00000002-1074-4637-9FB3-964B52214F8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C7E-4269-9A64-1616A04355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7E-4269-9A64-1616A0435532}"/>
            </c:ext>
          </c:extLst>
        </c:ser>
        <c:ser>
          <c:idx val="2"/>
          <c:order val="2"/>
          <c:tx>
            <c:strRef>
              <c:f>データシート!$A$29</c:f>
              <c:strCache>
                <c:ptCount val="1"/>
                <c:pt idx="0">
                  <c:v>中小企業高度化資金特別会計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C7E-4269-9A64-1616A0435532}"/>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C7E-4269-9A64-1616A0435532}"/>
            </c:ext>
          </c:extLst>
        </c:ser>
        <c:ser>
          <c:idx val="4"/>
          <c:order val="4"/>
          <c:tx>
            <c:strRef>
              <c:f>データシート!$A$31</c:f>
              <c:strCache>
                <c:ptCount val="1"/>
                <c:pt idx="0">
                  <c:v>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C7E-4269-9A64-1616A0435532}"/>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C7E-4269-9A64-1616A0435532}"/>
            </c:ext>
          </c:extLst>
        </c:ser>
        <c:ser>
          <c:idx val="6"/>
          <c:order val="6"/>
          <c:tx>
            <c:strRef>
              <c:f>データシート!$A$33</c:f>
              <c:strCache>
                <c:ptCount val="1"/>
                <c:pt idx="0">
                  <c:v>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6-5C7E-4269-9A64-1616A0435532}"/>
            </c:ext>
          </c:extLst>
        </c:ser>
        <c:ser>
          <c:idx val="7"/>
          <c:order val="7"/>
          <c:tx>
            <c:strRef>
              <c:f>データシート!$A$34</c:f>
              <c:strCache>
                <c:ptCount val="1"/>
                <c:pt idx="0">
                  <c:v>香川県流域下水道事業会計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7-5C7E-4269-9A64-1616A04355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1.95</c:v>
                </c:pt>
                <c:pt idx="2">
                  <c:v>#N/A</c:v>
                </c:pt>
                <c:pt idx="3">
                  <c:v>3.65</c:v>
                </c:pt>
                <c:pt idx="4">
                  <c:v>#N/A</c:v>
                </c:pt>
                <c:pt idx="5">
                  <c:v>2.4300000000000002</c:v>
                </c:pt>
                <c:pt idx="6">
                  <c:v>#N/A</c:v>
                </c:pt>
                <c:pt idx="7">
                  <c:v>2.35</c:v>
                </c:pt>
                <c:pt idx="8">
                  <c:v>#N/A</c:v>
                </c:pt>
                <c:pt idx="9">
                  <c:v>2.54</c:v>
                </c:pt>
              </c:numCache>
            </c:numRef>
          </c:val>
          <c:extLst>
            <c:ext xmlns:c16="http://schemas.microsoft.com/office/drawing/2014/chart" uri="{C3380CC4-5D6E-409C-BE32-E72D297353CC}">
              <c16:uniqueId val="{00000008-5C7E-4269-9A64-1616A0435532}"/>
            </c:ext>
          </c:extLst>
        </c:ser>
        <c:ser>
          <c:idx val="9"/>
          <c:order val="9"/>
          <c:tx>
            <c:strRef>
              <c:f>データシート!$A$36</c:f>
              <c:strCache>
                <c:ptCount val="1"/>
                <c:pt idx="0">
                  <c:v>香川県立病院事業会計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c:v>
                </c:pt>
                <c:pt idx="2">
                  <c:v>#N/A</c:v>
                </c:pt>
                <c:pt idx="3">
                  <c:v>2.2000000000000002</c:v>
                </c:pt>
                <c:pt idx="4">
                  <c:v>#N/A</c:v>
                </c:pt>
                <c:pt idx="5">
                  <c:v>2.92</c:v>
                </c:pt>
                <c:pt idx="6">
                  <c:v>#N/A</c:v>
                </c:pt>
                <c:pt idx="7">
                  <c:v>3.66</c:v>
                </c:pt>
                <c:pt idx="8">
                  <c:v>#N/A</c:v>
                </c:pt>
                <c:pt idx="9">
                  <c:v>3.26</c:v>
                </c:pt>
              </c:numCache>
            </c:numRef>
          </c:val>
          <c:extLst>
            <c:ext xmlns:c16="http://schemas.microsoft.com/office/drawing/2014/chart" uri="{C3380CC4-5D6E-409C-BE32-E72D297353CC}">
              <c16:uniqueId val="{00000009-5C7E-4269-9A64-1616A043553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43379</c:v>
                </c:pt>
                <c:pt idx="5">
                  <c:v>40074</c:v>
                </c:pt>
                <c:pt idx="8">
                  <c:v>38876</c:v>
                </c:pt>
                <c:pt idx="11">
                  <c:v>37785</c:v>
                </c:pt>
                <c:pt idx="14">
                  <c:v>36523</c:v>
                </c:pt>
              </c:numCache>
            </c:numRef>
          </c:val>
          <c:extLst>
            <c:ext xmlns:c16="http://schemas.microsoft.com/office/drawing/2014/chart" uri="{C3380CC4-5D6E-409C-BE32-E72D297353CC}">
              <c16:uniqueId val="{00000000-1506-45A1-9FB9-ACB1ED47D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12</c:v>
                </c:pt>
                <c:pt idx="3">
                  <c:v>14</c:v>
                </c:pt>
                <c:pt idx="6">
                  <c:v>1</c:v>
                </c:pt>
                <c:pt idx="9">
                  <c:v>0</c:v>
                </c:pt>
                <c:pt idx="12">
                  <c:v>1</c:v>
                </c:pt>
              </c:numCache>
            </c:numRef>
          </c:val>
          <c:extLst>
            <c:ext xmlns:c16="http://schemas.microsoft.com/office/drawing/2014/chart" uri="{C3380CC4-5D6E-409C-BE32-E72D297353CC}">
              <c16:uniqueId val="{00000001-1506-45A1-9FB9-ACB1ED47D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294</c:v>
                </c:pt>
                <c:pt idx="3">
                  <c:v>223</c:v>
                </c:pt>
                <c:pt idx="6">
                  <c:v>202</c:v>
                </c:pt>
                <c:pt idx="9">
                  <c:v>180</c:v>
                </c:pt>
                <c:pt idx="12">
                  <c:v>93</c:v>
                </c:pt>
              </c:numCache>
            </c:numRef>
          </c:val>
          <c:extLst>
            <c:ext xmlns:c16="http://schemas.microsoft.com/office/drawing/2014/chart" uri="{C3380CC4-5D6E-409C-BE32-E72D297353CC}">
              <c16:uniqueId val="{00000002-1506-45A1-9FB9-ACB1ED47D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6-45A1-9FB9-ACB1ED47D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1209</c:v>
                </c:pt>
                <c:pt idx="3">
                  <c:v>1600</c:v>
                </c:pt>
                <c:pt idx="6">
                  <c:v>1176</c:v>
                </c:pt>
                <c:pt idx="9">
                  <c:v>1411</c:v>
                </c:pt>
                <c:pt idx="12">
                  <c:v>1209</c:v>
                </c:pt>
              </c:numCache>
            </c:numRef>
          </c:val>
          <c:extLst>
            <c:ext xmlns:c16="http://schemas.microsoft.com/office/drawing/2014/chart" uri="{C3380CC4-5D6E-409C-BE32-E72D297353CC}">
              <c16:uniqueId val="{00000004-1506-45A1-9FB9-ACB1ED47D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6-45A1-9FB9-ACB1ED47D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06-45A1-9FB9-ACB1ED47D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62157</c:v>
                </c:pt>
                <c:pt idx="3">
                  <c:v>59853</c:v>
                </c:pt>
                <c:pt idx="6">
                  <c:v>60111</c:v>
                </c:pt>
                <c:pt idx="9">
                  <c:v>60389</c:v>
                </c:pt>
                <c:pt idx="12">
                  <c:v>60225</c:v>
                </c:pt>
              </c:numCache>
            </c:numRef>
          </c:val>
          <c:extLst>
            <c:ext xmlns:c16="http://schemas.microsoft.com/office/drawing/2014/chart" uri="{C3380CC4-5D6E-409C-BE32-E72D297353CC}">
              <c16:uniqueId val="{00000007-1506-45A1-9FB9-ACB1ED47D50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20293</c:v>
                </c:pt>
                <c:pt idx="2">
                  <c:v>#N/A</c:v>
                </c:pt>
                <c:pt idx="3">
                  <c:v>#N/A</c:v>
                </c:pt>
                <c:pt idx="4">
                  <c:v>21616</c:v>
                </c:pt>
                <c:pt idx="5">
                  <c:v>#N/A</c:v>
                </c:pt>
                <c:pt idx="6">
                  <c:v>#N/A</c:v>
                </c:pt>
                <c:pt idx="7">
                  <c:v>22614</c:v>
                </c:pt>
                <c:pt idx="8">
                  <c:v>#N/A</c:v>
                </c:pt>
                <c:pt idx="9">
                  <c:v>#N/A</c:v>
                </c:pt>
                <c:pt idx="10">
                  <c:v>24195</c:v>
                </c:pt>
                <c:pt idx="11">
                  <c:v>#N/A</c:v>
                </c:pt>
                <c:pt idx="12">
                  <c:v>#N/A</c:v>
                </c:pt>
                <c:pt idx="13">
                  <c:v>25005</c:v>
                </c:pt>
                <c:pt idx="14">
                  <c:v>#N/A</c:v>
                </c:pt>
              </c:numCache>
            </c:numRef>
          </c:val>
          <c:smooth val="0"/>
          <c:extLst>
            <c:ext xmlns:c16="http://schemas.microsoft.com/office/drawing/2014/chart" uri="{C3380CC4-5D6E-409C-BE32-E72D297353CC}">
              <c16:uniqueId val="{00000008-1506-45A1-9FB9-ACB1ED47D50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485289</c:v>
                </c:pt>
                <c:pt idx="5">
                  <c:v>478869</c:v>
                </c:pt>
                <c:pt idx="8">
                  <c:v>472393</c:v>
                </c:pt>
                <c:pt idx="11">
                  <c:v>450819</c:v>
                </c:pt>
                <c:pt idx="14">
                  <c:v>428202</c:v>
                </c:pt>
              </c:numCache>
            </c:numRef>
          </c:val>
          <c:extLst>
            <c:ext xmlns:c16="http://schemas.microsoft.com/office/drawing/2014/chart" uri="{C3380CC4-5D6E-409C-BE32-E72D297353CC}">
              <c16:uniqueId val="{00000000-A23B-4423-86EE-53DDC4C8A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14437</c:v>
                </c:pt>
                <c:pt idx="5">
                  <c:v>14144</c:v>
                </c:pt>
                <c:pt idx="8">
                  <c:v>13780</c:v>
                </c:pt>
                <c:pt idx="11">
                  <c:v>13364</c:v>
                </c:pt>
                <c:pt idx="14">
                  <c:v>12976</c:v>
                </c:pt>
              </c:numCache>
            </c:numRef>
          </c:val>
          <c:extLst>
            <c:ext xmlns:c16="http://schemas.microsoft.com/office/drawing/2014/chart" uri="{C3380CC4-5D6E-409C-BE32-E72D297353CC}">
              <c16:uniqueId val="{00000001-A23B-4423-86EE-53DDC4C8A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42314</c:v>
                </c:pt>
                <c:pt idx="5">
                  <c:v>42121</c:v>
                </c:pt>
                <c:pt idx="8">
                  <c:v>58453</c:v>
                </c:pt>
                <c:pt idx="11">
                  <c:v>69445</c:v>
                </c:pt>
                <c:pt idx="14">
                  <c:v>72631</c:v>
                </c:pt>
              </c:numCache>
            </c:numRef>
          </c:val>
          <c:extLst>
            <c:ext xmlns:c16="http://schemas.microsoft.com/office/drawing/2014/chart" uri="{C3380CC4-5D6E-409C-BE32-E72D297353CC}">
              <c16:uniqueId val="{00000002-A23B-4423-86EE-53DDC4C8A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3B-4423-86EE-53DDC4C8A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3B-4423-86EE-53DDC4C8A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48</c:v>
                </c:pt>
                <c:pt idx="3">
                  <c:v>67</c:v>
                </c:pt>
                <c:pt idx="6">
                  <c:v>35</c:v>
                </c:pt>
                <c:pt idx="9">
                  <c:v>8</c:v>
                </c:pt>
                <c:pt idx="12">
                  <c:v>18</c:v>
                </c:pt>
              </c:numCache>
            </c:numRef>
          </c:val>
          <c:extLst>
            <c:ext xmlns:c16="http://schemas.microsoft.com/office/drawing/2014/chart" uri="{C3380CC4-5D6E-409C-BE32-E72D297353CC}">
              <c16:uniqueId val="{00000005-A23B-4423-86EE-53DDC4C8A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101621</c:v>
                </c:pt>
                <c:pt idx="3">
                  <c:v>95958</c:v>
                </c:pt>
                <c:pt idx="6">
                  <c:v>91121</c:v>
                </c:pt>
                <c:pt idx="9">
                  <c:v>88464</c:v>
                </c:pt>
                <c:pt idx="12">
                  <c:v>87514</c:v>
                </c:pt>
              </c:numCache>
            </c:numRef>
          </c:val>
          <c:extLst>
            <c:ext xmlns:c16="http://schemas.microsoft.com/office/drawing/2014/chart" uri="{C3380CC4-5D6E-409C-BE32-E72D297353CC}">
              <c16:uniqueId val="{00000006-A23B-4423-86EE-53DDC4C8A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23B-4423-86EE-53DDC4C8A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16428</c:v>
                </c:pt>
                <c:pt idx="3">
                  <c:v>16750</c:v>
                </c:pt>
                <c:pt idx="6">
                  <c:v>15822</c:v>
                </c:pt>
                <c:pt idx="9">
                  <c:v>15274</c:v>
                </c:pt>
                <c:pt idx="12">
                  <c:v>15167</c:v>
                </c:pt>
              </c:numCache>
            </c:numRef>
          </c:val>
          <c:extLst>
            <c:ext xmlns:c16="http://schemas.microsoft.com/office/drawing/2014/chart" uri="{C3380CC4-5D6E-409C-BE32-E72D297353CC}">
              <c16:uniqueId val="{00000008-A23B-4423-86EE-53DDC4C8A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613</c:v>
                </c:pt>
                <c:pt idx="3">
                  <c:v>373</c:v>
                </c:pt>
                <c:pt idx="6">
                  <c:v>248</c:v>
                </c:pt>
                <c:pt idx="9">
                  <c:v>43</c:v>
                </c:pt>
                <c:pt idx="12">
                  <c:v>0</c:v>
                </c:pt>
              </c:numCache>
            </c:numRef>
          </c:val>
          <c:extLst>
            <c:ext xmlns:c16="http://schemas.microsoft.com/office/drawing/2014/chart" uri="{C3380CC4-5D6E-409C-BE32-E72D297353CC}">
              <c16:uniqueId val="{00000009-A23B-4423-86EE-53DDC4C8A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865004</c:v>
                </c:pt>
                <c:pt idx="3">
                  <c:v>860813</c:v>
                </c:pt>
                <c:pt idx="6">
                  <c:v>851547</c:v>
                </c:pt>
                <c:pt idx="9">
                  <c:v>824610</c:v>
                </c:pt>
                <c:pt idx="12">
                  <c:v>797454</c:v>
                </c:pt>
              </c:numCache>
            </c:numRef>
          </c:val>
          <c:extLst>
            <c:ext xmlns:c16="http://schemas.microsoft.com/office/drawing/2014/chart" uri="{C3380CC4-5D6E-409C-BE32-E72D297353CC}">
              <c16:uniqueId val="{0000000A-A23B-4423-86EE-53DDC4C8AB0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441674</c:v>
                </c:pt>
                <c:pt idx="2">
                  <c:v>#N/A</c:v>
                </c:pt>
                <c:pt idx="3">
                  <c:v>#N/A</c:v>
                </c:pt>
                <c:pt idx="4">
                  <c:v>438828</c:v>
                </c:pt>
                <c:pt idx="5">
                  <c:v>#N/A</c:v>
                </c:pt>
                <c:pt idx="6">
                  <c:v>#N/A</c:v>
                </c:pt>
                <c:pt idx="7">
                  <c:v>414148</c:v>
                </c:pt>
                <c:pt idx="8">
                  <c:v>#N/A</c:v>
                </c:pt>
                <c:pt idx="9">
                  <c:v>#N/A</c:v>
                </c:pt>
                <c:pt idx="10">
                  <c:v>394770</c:v>
                </c:pt>
                <c:pt idx="11">
                  <c:v>#N/A</c:v>
                </c:pt>
                <c:pt idx="12">
                  <c:v>#N/A</c:v>
                </c:pt>
                <c:pt idx="13">
                  <c:v>386344</c:v>
                </c:pt>
                <c:pt idx="14">
                  <c:v>#N/A</c:v>
                </c:pt>
              </c:numCache>
            </c:numRef>
          </c:val>
          <c:smooth val="0"/>
          <c:extLst>
            <c:ext xmlns:c16="http://schemas.microsoft.com/office/drawing/2014/chart" uri="{C3380CC4-5D6E-409C-BE32-E72D297353CC}">
              <c16:uniqueId val="{0000000B-A23B-4423-86EE-53DDC4C8AB0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16878</c:v>
                </c:pt>
                <c:pt idx="1">
                  <c:v>17082</c:v>
                </c:pt>
                <c:pt idx="2">
                  <c:v>16711</c:v>
                </c:pt>
              </c:numCache>
            </c:numRef>
          </c:val>
          <c:extLst>
            <c:ext xmlns:c16="http://schemas.microsoft.com/office/drawing/2014/chart" uri="{C3380CC4-5D6E-409C-BE32-E72D297353CC}">
              <c16:uniqueId val="{00000000-EB26-4A5A-BC45-32E72F58D9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28334</c:v>
                </c:pt>
                <c:pt idx="1">
                  <c:v>29694</c:v>
                </c:pt>
                <c:pt idx="2">
                  <c:v>30750</c:v>
                </c:pt>
              </c:numCache>
            </c:numRef>
          </c:val>
          <c:extLst>
            <c:ext xmlns:c16="http://schemas.microsoft.com/office/drawing/2014/chart" uri="{C3380CC4-5D6E-409C-BE32-E72D297353CC}">
              <c16:uniqueId val="{00000001-EB26-4A5A-BC45-32E72F58D9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19598</c:v>
                </c:pt>
                <c:pt idx="1">
                  <c:v>29462</c:v>
                </c:pt>
                <c:pt idx="2">
                  <c:v>32118</c:v>
                </c:pt>
              </c:numCache>
            </c:numRef>
          </c:val>
          <c:extLst>
            <c:ext xmlns:c16="http://schemas.microsoft.com/office/drawing/2014/chart" uri="{C3380CC4-5D6E-409C-BE32-E72D297353CC}">
              <c16:uniqueId val="{00000002-EB26-4A5A-BC45-32E72F58D9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948,585
931,557
1,876.87
477,854,963
462,664,477
7,106,688
270,112,017
797,306,589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・財政力指数は、基準財政収入額を基準財政需要額で除したものであり、当該指数は、単年度の財政力指数の過去３か年の平均値を表しています。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Ｒ５年度（単年度）の財政力指数については、Ｒ４年度の税収増を踏まえ、地方消費税等を中心に増収が見込まれたことから、算定上の分子である基準財政収入額が増加する一方で、社会保障関連経費等の増加が見込まれたことから、算定上の分母である基準財政需要額が増加した結果、前年度と比較して財政力指数は横ばいとなったが、３か年平均は、比較対象であるＲ２指数を下回ったことから財政力指数は低下してい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基準財政収入額 Ｒ４：</a:t>
          </a:r>
          <a:r>
            <a:rPr kumimoji="1" lang="en-US" altLang="ja-JP" sz="1000">
              <a:solidFill>
                <a:schemeClr val="tx1"/>
              </a:solidFill>
              <a:latin typeface="ＭＳ Ｐゴシック" panose="020B0600070205080204" pitchFamily="50" charset="-128"/>
              <a:ea typeface="ＭＳ Ｐゴシック" panose="020B0600070205080204" pitchFamily="50" charset="-128"/>
            </a:rPr>
            <a:t>1,085</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　→　Ｒ５：</a:t>
          </a:r>
          <a:r>
            <a:rPr kumimoji="1" lang="en-US" altLang="ja-JP" sz="1000">
              <a:solidFill>
                <a:schemeClr val="tx1"/>
              </a:solidFill>
              <a:latin typeface="ＭＳ Ｐゴシック" panose="020B0600070205080204" pitchFamily="50" charset="-128"/>
              <a:ea typeface="ＭＳ Ｐゴシック" panose="020B0600070205080204" pitchFamily="50" charset="-128"/>
            </a:rPr>
            <a:t>1,102</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000">
              <a:solidFill>
                <a:schemeClr val="tx1"/>
              </a:solidFill>
              <a:latin typeface="ＭＳ Ｐゴシック" panose="020B0600070205080204" pitchFamily="50" charset="-128"/>
              <a:ea typeface="ＭＳ Ｐゴシック" panose="020B0600070205080204" pitchFamily="50" charset="-128"/>
            </a:rPr>
            <a:t>17</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基準財政需要額 Ｒ４：</a:t>
          </a:r>
          <a:r>
            <a:rPr kumimoji="1" lang="en-US" altLang="ja-JP" sz="1000">
              <a:solidFill>
                <a:schemeClr val="tx1"/>
              </a:solidFill>
              <a:latin typeface="ＭＳ Ｐゴシック" panose="020B0600070205080204" pitchFamily="50" charset="-128"/>
              <a:ea typeface="ＭＳ Ｐゴシック" panose="020B0600070205080204" pitchFamily="50" charset="-128"/>
            </a:rPr>
            <a:t>2,363</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　→　Ｒ５：</a:t>
          </a:r>
          <a:r>
            <a:rPr kumimoji="1" lang="en-US" altLang="ja-JP" sz="1000">
              <a:solidFill>
                <a:schemeClr val="tx1"/>
              </a:solidFill>
              <a:latin typeface="ＭＳ Ｐゴシック" panose="020B0600070205080204" pitchFamily="50" charset="-128"/>
              <a:ea typeface="ＭＳ Ｐゴシック" panose="020B0600070205080204" pitchFamily="50" charset="-128"/>
            </a:rPr>
            <a:t>2,411</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000">
              <a:solidFill>
                <a:schemeClr val="tx1"/>
              </a:solidFill>
              <a:latin typeface="ＭＳ Ｐゴシック" panose="020B0600070205080204" pitchFamily="50" charset="-128"/>
              <a:ea typeface="ＭＳ Ｐゴシック" panose="020B0600070205080204" pitchFamily="50" charset="-128"/>
            </a:rPr>
            <a:t>48</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指数（単年度） 　</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Ｒ４： </a:t>
          </a:r>
          <a:r>
            <a:rPr kumimoji="1" lang="en-US" altLang="ja-JP" sz="1000">
              <a:solidFill>
                <a:schemeClr val="tx1"/>
              </a:solidFill>
              <a:latin typeface="ＭＳ Ｐゴシック" panose="020B0600070205080204" pitchFamily="50" charset="-128"/>
              <a:ea typeface="ＭＳ Ｐゴシック" panose="020B0600070205080204" pitchFamily="50" charset="-128"/>
            </a:rPr>
            <a:t>0.46</a:t>
          </a:r>
          <a:r>
            <a:rPr kumimoji="1" lang="ja-JP" altLang="en-US" sz="1000">
              <a:solidFill>
                <a:schemeClr val="tx1"/>
              </a:solidFill>
              <a:latin typeface="ＭＳ Ｐゴシック" panose="020B0600070205080204" pitchFamily="50" charset="-128"/>
              <a:ea typeface="ＭＳ Ｐゴシック" panose="020B0600070205080204" pitchFamily="50" charset="-128"/>
            </a:rPr>
            <a:t>　 　 　 →  Ｒ５： </a:t>
          </a:r>
          <a:r>
            <a:rPr kumimoji="1" lang="en-US" altLang="ja-JP" sz="1000">
              <a:solidFill>
                <a:schemeClr val="tx1"/>
              </a:solidFill>
              <a:latin typeface="ＭＳ Ｐゴシック" panose="020B0600070205080204" pitchFamily="50" charset="-128"/>
              <a:ea typeface="ＭＳ Ｐゴシック" panose="020B0600070205080204" pitchFamily="50" charset="-128"/>
            </a:rPr>
            <a:t>0.46</a:t>
          </a:r>
          <a:r>
            <a:rPr kumimoji="1" lang="ja-JP" altLang="en-US"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（参考）Ｒ２：</a:t>
          </a:r>
          <a:r>
            <a:rPr kumimoji="1" lang="en-US" altLang="ja-JP" sz="1000">
              <a:solidFill>
                <a:schemeClr val="tx1"/>
              </a:solidFill>
              <a:latin typeface="ＭＳ Ｐゴシック" panose="020B0600070205080204" pitchFamily="50" charset="-128"/>
              <a:ea typeface="ＭＳ Ｐゴシック" panose="020B0600070205080204" pitchFamily="50" charset="-128"/>
            </a:rPr>
            <a:t>0.48</a:t>
          </a:r>
          <a:r>
            <a:rPr kumimoji="1" lang="ja-JP" altLang="en-US" sz="1000">
              <a:solidFill>
                <a:schemeClr val="tx1"/>
              </a:solidFill>
              <a:latin typeface="ＭＳ Ｐゴシック" panose="020B0600070205080204" pitchFamily="50" charset="-128"/>
              <a:ea typeface="ＭＳ Ｐゴシック" panose="020B0600070205080204" pitchFamily="50" charset="-128"/>
            </a:rPr>
            <a:t>、Ｒ３：</a:t>
          </a:r>
          <a:r>
            <a:rPr kumimoji="1" lang="en-US" altLang="ja-JP" sz="1000">
              <a:solidFill>
                <a:schemeClr val="tx1"/>
              </a:solidFill>
              <a:latin typeface="ＭＳ Ｐゴシック" panose="020B0600070205080204" pitchFamily="50" charset="-128"/>
              <a:ea typeface="ＭＳ Ｐゴシック" panose="020B0600070205080204" pitchFamily="50" charset="-128"/>
            </a:rPr>
            <a:t>0.41</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124278</xdr:rowOff>
    </xdr:from>
    <xdr:to>
      <xdr:col>23</xdr:col>
      <xdr:colOff>133350</xdr:colOff>
      <xdr:row>45</xdr:row>
      <xdr:rowOff>131535</xdr:rowOff>
    </xdr:to>
    <xdr:cxnSp macro="">
      <xdr:nvCxnSpPr>
        <xdr:cNvPr id="64" name="直線コネクタ 63"/>
        <xdr:cNvCxnSpPr/>
      </xdr:nvCxnSpPr>
      <xdr:spPr>
        <a:xfrm flipV="1">
          <a:off x="4953000" y="646792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39205</xdr:rowOff>
    </xdr:from>
    <xdr:ext cx="762000" cy="259045"/>
    <xdr:sp macro="" textlink="">
      <xdr:nvSpPr>
        <xdr:cNvPr id="67" name="財政力最大値テキスト"/>
        <xdr:cNvSpPr txBox="1"/>
      </xdr:nvSpPr>
      <xdr:spPr>
        <a:xfrm>
          <a:off x="5041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124278</xdr:rowOff>
    </xdr:from>
    <xdr:to>
      <xdr:col>24</xdr:col>
      <xdr:colOff>12700</xdr:colOff>
      <xdr:row>37</xdr:row>
      <xdr:rowOff>124278</xdr:rowOff>
    </xdr:to>
    <xdr:cxnSp macro="">
      <xdr:nvCxnSpPr>
        <xdr:cNvPr id="68" name="直線コネクタ 67"/>
        <xdr:cNvCxnSpPr/>
      </xdr:nvCxnSpPr>
      <xdr:spPr>
        <a:xfrm>
          <a:off x="4864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127907</xdr:rowOff>
    </xdr:to>
    <xdr:cxnSp macro="">
      <xdr:nvCxnSpPr>
        <xdr:cNvPr id="69" name="直線コネクタ 68"/>
        <xdr:cNvCxnSpPr/>
      </xdr:nvCxnSpPr>
      <xdr:spPr>
        <a:xfrm>
          <a:off x="4114800" y="69850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127000</xdr:rowOff>
    </xdr:to>
    <xdr:cxnSp macro="">
      <xdr:nvCxnSpPr>
        <xdr:cNvPr id="72" name="直線コネクタ 71"/>
        <xdr:cNvCxnSpPr/>
      </xdr:nvCxnSpPr>
      <xdr:spPr>
        <a:xfrm>
          <a:off x="3225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39</xdr:row>
      <xdr:rowOff>126093</xdr:rowOff>
    </xdr:to>
    <xdr:cxnSp macro="">
      <xdr:nvCxnSpPr>
        <xdr:cNvPr id="75" name="直線コネクタ 74"/>
        <xdr:cNvCxnSpPr/>
      </xdr:nvCxnSpPr>
      <xdr:spPr>
        <a:xfrm>
          <a:off x="2336800" y="6295572"/>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123372</xdr:rowOff>
    </xdr:to>
    <xdr:cxnSp macro="">
      <xdr:nvCxnSpPr>
        <xdr:cNvPr id="78" name="直線コネクタ 77"/>
        <xdr:cNvCxnSpPr/>
      </xdr:nvCxnSpPr>
      <xdr:spPr>
        <a:xfrm>
          <a:off x="1447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89"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4" name="楕円 93"/>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5" name="テキスト ボックス 94"/>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6" name="楕円 95"/>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7" name="テキスト ボックス 96"/>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における経常収支比率（人件費、扶助費、公債費等の経常的経費に充当された一般財源の額が、地方税、普通交付税等の経常一般財源及び臨時財政対策債等の合計に占める割合）については、主に、定年延長に伴い退職手当が減少したこと等により、算定上の分子にあたる経常経費充当一般財源が減となったため、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92.4</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％になりました。　</a:t>
          </a:r>
          <a:r>
            <a:rPr kumimoji="1" lang="ja-JP" altLang="en-US" sz="1100">
              <a:solidFill>
                <a:srgbClr val="0000FF"/>
              </a:solidFill>
              <a:latin typeface="ＭＳ Ｐゴシック" panose="020B0600070205080204" pitchFamily="50" charset="-128"/>
              <a:ea typeface="ＭＳ Ｐゴシック" panose="020B0600070205080204" pitchFamily="50" charset="-128"/>
            </a:rPr>
            <a:t>　</a:t>
          </a:r>
          <a:endParaRPr kumimoji="1" lang="en-US" altLang="ja-JP" sz="1100">
            <a:solidFill>
              <a:srgbClr val="0000FF"/>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経常経費充当一般財源 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2,549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 → 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2,512</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100">
              <a:solidFill>
                <a:schemeClr val="tx1"/>
              </a:solidFill>
              <a:latin typeface="ＭＳ Ｐゴシック" panose="020B0600070205080204" pitchFamily="50" charset="-128"/>
              <a:ea typeface="ＭＳ Ｐゴシック" panose="020B0600070205080204" pitchFamily="50" charset="-128"/>
            </a:rPr>
            <a:t>37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rgbClr val="0000FF"/>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経常一般財源等　　　　　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2,712</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 → 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2,719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億円（＋７億円）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・今後も、社会保障関係経費や公債費等の増加が見込まれていることから、歳入・歳出の両面にわたる取組みを行い、持続可能な財政運営を行ってまいります。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7" name="直線コネクタ 126"/>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8"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9" name="直線コネクタ 128"/>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30"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31" name="直線コネクタ 130"/>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97065</xdr:rowOff>
    </xdr:from>
    <xdr:to>
      <xdr:col>23</xdr:col>
      <xdr:colOff>133350</xdr:colOff>
      <xdr:row>64</xdr:row>
      <xdr:rowOff>109462</xdr:rowOff>
    </xdr:to>
    <xdr:cxnSp macro="">
      <xdr:nvCxnSpPr>
        <xdr:cNvPr id="132" name="直線コネクタ 131"/>
        <xdr:cNvCxnSpPr/>
      </xdr:nvCxnSpPr>
      <xdr:spPr>
        <a:xfrm flipV="1">
          <a:off x="4114800" y="10898415"/>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3" name="財政構造の弾力性平均値テキスト"/>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4" name="フローチャート: 判断 133"/>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152702</xdr:rowOff>
    </xdr:from>
    <xdr:to>
      <xdr:col>19</xdr:col>
      <xdr:colOff>133350</xdr:colOff>
      <xdr:row>64</xdr:row>
      <xdr:rowOff>109462</xdr:rowOff>
    </xdr:to>
    <xdr:cxnSp macro="">
      <xdr:nvCxnSpPr>
        <xdr:cNvPr id="135" name="直線コネクタ 134"/>
        <xdr:cNvCxnSpPr/>
      </xdr:nvCxnSpPr>
      <xdr:spPr>
        <a:xfrm>
          <a:off x="3225800" y="10611152"/>
          <a:ext cx="889000" cy="4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6" name="フローチャート: 判断 135"/>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135968</xdr:rowOff>
    </xdr:from>
    <xdr:ext cx="736600" cy="259045"/>
    <xdr:sp macro="" textlink="">
      <xdr:nvSpPr>
        <xdr:cNvPr id="137" name="テキスト ボックス 136"/>
        <xdr:cNvSpPr txBox="1"/>
      </xdr:nvSpPr>
      <xdr:spPr>
        <a:xfrm>
          <a:off x="3733800" y="1076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152702</xdr:rowOff>
    </xdr:from>
    <xdr:to>
      <xdr:col>15</xdr:col>
      <xdr:colOff>82550</xdr:colOff>
      <xdr:row>65</xdr:row>
      <xdr:rowOff>167822</xdr:rowOff>
    </xdr:to>
    <xdr:cxnSp macro="">
      <xdr:nvCxnSpPr>
        <xdr:cNvPr id="138" name="直線コネクタ 137"/>
        <xdr:cNvCxnSpPr/>
      </xdr:nvCxnSpPr>
      <xdr:spPr>
        <a:xfrm flipV="1">
          <a:off x="2336800" y="10611152"/>
          <a:ext cx="8890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9" name="フローチャート: 判断 138"/>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110265</xdr:rowOff>
    </xdr:from>
    <xdr:ext cx="762000" cy="259045"/>
    <xdr:sp macro="" textlink="">
      <xdr:nvSpPr>
        <xdr:cNvPr id="140" name="テキスト ボックス 139"/>
        <xdr:cNvSpPr txBox="1"/>
      </xdr:nvSpPr>
      <xdr:spPr>
        <a:xfrm>
          <a:off x="2844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167822</xdr:rowOff>
    </xdr:from>
    <xdr:to>
      <xdr:col>11</xdr:col>
      <xdr:colOff>31750</xdr:colOff>
      <xdr:row>66</xdr:row>
      <xdr:rowOff>88295</xdr:rowOff>
    </xdr:to>
    <xdr:cxnSp macro="">
      <xdr:nvCxnSpPr>
        <xdr:cNvPr id="141" name="直線コネクタ 140"/>
        <xdr:cNvCxnSpPr/>
      </xdr:nvCxnSpPr>
      <xdr:spPr>
        <a:xfrm flipV="1">
          <a:off x="1447800" y="113120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2" name="フローチャート: 判断 141"/>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90912</xdr:rowOff>
    </xdr:from>
    <xdr:ext cx="762000" cy="259045"/>
    <xdr:sp macro="" textlink="">
      <xdr:nvSpPr>
        <xdr:cNvPr id="143" name="テキスト ボックス 142"/>
        <xdr:cNvSpPr txBox="1"/>
      </xdr:nvSpPr>
      <xdr:spPr>
        <a:xfrm>
          <a:off x="1955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4" name="フローチャート: 判断 143"/>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34368</xdr:rowOff>
    </xdr:from>
    <xdr:ext cx="762000" cy="259045"/>
    <xdr:sp macro="" textlink="">
      <xdr:nvSpPr>
        <xdr:cNvPr id="145" name="テキスト ボックス 144"/>
        <xdr:cNvSpPr txBox="1"/>
      </xdr:nvSpPr>
      <xdr:spPr>
        <a:xfrm>
          <a:off x="1066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51" name="楕円 150"/>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62792</xdr:rowOff>
    </xdr:from>
    <xdr:ext cx="762000" cy="259045"/>
    <xdr:sp macro="" textlink="">
      <xdr:nvSpPr>
        <xdr:cNvPr id="152" name="財政構造の弾力性該当値テキスト"/>
        <xdr:cNvSpPr txBox="1"/>
      </xdr:nvSpPr>
      <xdr:spPr>
        <a:xfrm>
          <a:off x="50419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3" name="楕円 152"/>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4" name="テキスト ボックス 153"/>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101902</xdr:rowOff>
    </xdr:from>
    <xdr:to>
      <xdr:col>15</xdr:col>
      <xdr:colOff>133350</xdr:colOff>
      <xdr:row>62</xdr:row>
      <xdr:rowOff>32052</xdr:rowOff>
    </xdr:to>
    <xdr:sp macro="" textlink="">
      <xdr:nvSpPr>
        <xdr:cNvPr id="155" name="楕円 154"/>
        <xdr:cNvSpPr/>
      </xdr:nvSpPr>
      <xdr:spPr>
        <a:xfrm>
          <a:off x="3175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16829</xdr:rowOff>
    </xdr:from>
    <xdr:ext cx="762000" cy="259045"/>
    <xdr:sp macro="" textlink="">
      <xdr:nvSpPr>
        <xdr:cNvPr id="156" name="テキスト ボックス 155"/>
        <xdr:cNvSpPr txBox="1"/>
      </xdr:nvSpPr>
      <xdr:spPr>
        <a:xfrm>
          <a:off x="2844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57" name="楕円 156"/>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58" name="テキスト ボックス 157"/>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59" name="楕円 158"/>
        <xdr:cNvSpPr/>
      </xdr:nvSpPr>
      <xdr:spPr>
        <a:xfrm>
          <a:off x="1397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60" name="テキスト ボックス 159"/>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は、県内宿泊等促進事業（落ち込んだ旅行需要を喚起するため、民間事業者に委託して本県への旅行に対する助成等を実施）などを始めとする新型コロナウイルス感染症対策の減に伴い物件費が減少し、定年延長に伴う退職手当の減少により人件費も減少した結果、人口１人当たり人件費・物件費等の状況としては、前年度と比較して減少となり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・今後も、経常的経費の不断の見直しはもとより、行政プロセスの見直しやデジタル化の推進に伴う事務の効率化等により、一般行政経費の縮減を徹底して行い、持続可能な財政運営を行ってまいります。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60030</xdr:rowOff>
    </xdr:from>
    <xdr:to>
      <xdr:col>23</xdr:col>
      <xdr:colOff>133350</xdr:colOff>
      <xdr:row>89</xdr:row>
      <xdr:rowOff>114147</xdr:rowOff>
    </xdr:to>
    <xdr:cxnSp macro="">
      <xdr:nvCxnSpPr>
        <xdr:cNvPr id="190" name="直線コネクタ 189"/>
        <xdr:cNvCxnSpPr/>
      </xdr:nvCxnSpPr>
      <xdr:spPr>
        <a:xfrm flipV="1">
          <a:off x="4953000" y="13776030"/>
          <a:ext cx="0" cy="1597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86224</xdr:rowOff>
    </xdr:from>
    <xdr:ext cx="762000" cy="259045"/>
    <xdr:sp macro="" textlink="">
      <xdr:nvSpPr>
        <xdr:cNvPr id="191" name="人件費・物件費等の状況最小値テキスト"/>
        <xdr:cNvSpPr txBox="1"/>
      </xdr:nvSpPr>
      <xdr:spPr>
        <a:xfrm>
          <a:off x="5041900" y="153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114147</xdr:rowOff>
    </xdr:from>
    <xdr:to>
      <xdr:col>24</xdr:col>
      <xdr:colOff>12700</xdr:colOff>
      <xdr:row>89</xdr:row>
      <xdr:rowOff>114147</xdr:rowOff>
    </xdr:to>
    <xdr:cxnSp macro="">
      <xdr:nvCxnSpPr>
        <xdr:cNvPr id="192" name="直線コネクタ 191"/>
        <xdr:cNvCxnSpPr/>
      </xdr:nvCxnSpPr>
      <xdr:spPr>
        <a:xfrm>
          <a:off x="4864100" y="153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146407</xdr:rowOff>
    </xdr:from>
    <xdr:ext cx="762000" cy="259045"/>
    <xdr:sp macro="" textlink="">
      <xdr:nvSpPr>
        <xdr:cNvPr id="193" name="人件費・物件費等の状況最大値テキスト"/>
        <xdr:cNvSpPr txBox="1"/>
      </xdr:nvSpPr>
      <xdr:spPr>
        <a:xfrm>
          <a:off x="5041900" y="135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60030</xdr:rowOff>
    </xdr:from>
    <xdr:to>
      <xdr:col>24</xdr:col>
      <xdr:colOff>12700</xdr:colOff>
      <xdr:row>80</xdr:row>
      <xdr:rowOff>60030</xdr:rowOff>
    </xdr:to>
    <xdr:cxnSp macro="">
      <xdr:nvCxnSpPr>
        <xdr:cNvPr id="194" name="直線コネクタ 193"/>
        <xdr:cNvCxnSpPr/>
      </xdr:nvCxnSpPr>
      <xdr:spPr>
        <a:xfrm>
          <a:off x="4864100" y="1377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127132</xdr:rowOff>
    </xdr:from>
    <xdr:to>
      <xdr:col>23</xdr:col>
      <xdr:colOff>133350</xdr:colOff>
      <xdr:row>87</xdr:row>
      <xdr:rowOff>79066</xdr:rowOff>
    </xdr:to>
    <xdr:cxnSp macro="">
      <xdr:nvCxnSpPr>
        <xdr:cNvPr id="195" name="直線コネクタ 194"/>
        <xdr:cNvCxnSpPr/>
      </xdr:nvCxnSpPr>
      <xdr:spPr>
        <a:xfrm flipV="1">
          <a:off x="4114800" y="14700382"/>
          <a:ext cx="838200" cy="29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119818</xdr:rowOff>
    </xdr:from>
    <xdr:ext cx="762000" cy="259045"/>
    <xdr:sp macro="" textlink="">
      <xdr:nvSpPr>
        <xdr:cNvPr id="196" name="人件費・物件費等の状況平均値テキスト"/>
        <xdr:cNvSpPr txBox="1"/>
      </xdr:nvSpPr>
      <xdr:spPr>
        <a:xfrm>
          <a:off x="5041900" y="1400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103291</xdr:rowOff>
    </xdr:from>
    <xdr:to>
      <xdr:col>23</xdr:col>
      <xdr:colOff>184150</xdr:colOff>
      <xdr:row>83</xdr:row>
      <xdr:rowOff>33441</xdr:rowOff>
    </xdr:to>
    <xdr:sp macro="" textlink="">
      <xdr:nvSpPr>
        <xdr:cNvPr id="197" name="フローチャート: 判断 196"/>
        <xdr:cNvSpPr/>
      </xdr:nvSpPr>
      <xdr:spPr>
        <a:xfrm>
          <a:off x="4902200" y="141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14618</xdr:rowOff>
    </xdr:from>
    <xdr:to>
      <xdr:col>19</xdr:col>
      <xdr:colOff>133350</xdr:colOff>
      <xdr:row>87</xdr:row>
      <xdr:rowOff>79066</xdr:rowOff>
    </xdr:to>
    <xdr:cxnSp macro="">
      <xdr:nvCxnSpPr>
        <xdr:cNvPr id="198" name="直線コネクタ 197"/>
        <xdr:cNvCxnSpPr/>
      </xdr:nvCxnSpPr>
      <xdr:spPr>
        <a:xfrm>
          <a:off x="3225800" y="14587868"/>
          <a:ext cx="889000" cy="40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57983</xdr:rowOff>
    </xdr:from>
    <xdr:to>
      <xdr:col>19</xdr:col>
      <xdr:colOff>184150</xdr:colOff>
      <xdr:row>84</xdr:row>
      <xdr:rowOff>159583</xdr:rowOff>
    </xdr:to>
    <xdr:sp macro="" textlink="">
      <xdr:nvSpPr>
        <xdr:cNvPr id="199" name="フローチャート: 判断 198"/>
        <xdr:cNvSpPr/>
      </xdr:nvSpPr>
      <xdr:spPr>
        <a:xfrm>
          <a:off x="4064000" y="1445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169760</xdr:rowOff>
    </xdr:from>
    <xdr:ext cx="736600" cy="259045"/>
    <xdr:sp macro="" textlink="">
      <xdr:nvSpPr>
        <xdr:cNvPr id="200" name="テキスト ボックス 199"/>
        <xdr:cNvSpPr txBox="1"/>
      </xdr:nvSpPr>
      <xdr:spPr>
        <a:xfrm>
          <a:off x="3733800" y="1422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131223</xdr:rowOff>
    </xdr:from>
    <xdr:to>
      <xdr:col>15</xdr:col>
      <xdr:colOff>82550</xdr:colOff>
      <xdr:row>85</xdr:row>
      <xdr:rowOff>14618</xdr:rowOff>
    </xdr:to>
    <xdr:cxnSp macro="">
      <xdr:nvCxnSpPr>
        <xdr:cNvPr id="201" name="直線コネクタ 200"/>
        <xdr:cNvCxnSpPr/>
      </xdr:nvCxnSpPr>
      <xdr:spPr>
        <a:xfrm>
          <a:off x="2336800" y="14533023"/>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79299</xdr:rowOff>
    </xdr:from>
    <xdr:to>
      <xdr:col>15</xdr:col>
      <xdr:colOff>133350</xdr:colOff>
      <xdr:row>83</xdr:row>
      <xdr:rowOff>9449</xdr:rowOff>
    </xdr:to>
    <xdr:sp macro="" textlink="">
      <xdr:nvSpPr>
        <xdr:cNvPr id="202" name="フローチャート: 判断 201"/>
        <xdr:cNvSpPr/>
      </xdr:nvSpPr>
      <xdr:spPr>
        <a:xfrm>
          <a:off x="3175000" y="141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19626</xdr:rowOff>
    </xdr:from>
    <xdr:ext cx="762000" cy="259045"/>
    <xdr:sp macro="" textlink="">
      <xdr:nvSpPr>
        <xdr:cNvPr id="203" name="テキスト ボックス 202"/>
        <xdr:cNvSpPr txBox="1"/>
      </xdr:nvSpPr>
      <xdr:spPr>
        <a:xfrm>
          <a:off x="2844800" y="139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131223</xdr:rowOff>
    </xdr:from>
    <xdr:to>
      <xdr:col>11</xdr:col>
      <xdr:colOff>31750</xdr:colOff>
      <xdr:row>84</xdr:row>
      <xdr:rowOff>158629</xdr:rowOff>
    </xdr:to>
    <xdr:cxnSp macro="">
      <xdr:nvCxnSpPr>
        <xdr:cNvPr id="204" name="直線コネクタ 203"/>
        <xdr:cNvCxnSpPr/>
      </xdr:nvCxnSpPr>
      <xdr:spPr>
        <a:xfrm flipV="1">
          <a:off x="1447800" y="14533023"/>
          <a:ext cx="889000" cy="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120033</xdr:rowOff>
    </xdr:from>
    <xdr:to>
      <xdr:col>11</xdr:col>
      <xdr:colOff>82550</xdr:colOff>
      <xdr:row>82</xdr:row>
      <xdr:rowOff>50183</xdr:rowOff>
    </xdr:to>
    <xdr:sp macro="" textlink="">
      <xdr:nvSpPr>
        <xdr:cNvPr id="205" name="フローチャート: 判断 204"/>
        <xdr:cNvSpPr/>
      </xdr:nvSpPr>
      <xdr:spPr>
        <a:xfrm>
          <a:off x="2286000" y="1400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60360</xdr:rowOff>
    </xdr:from>
    <xdr:ext cx="762000" cy="259045"/>
    <xdr:sp macro="" textlink="">
      <xdr:nvSpPr>
        <xdr:cNvPr id="206" name="テキスト ボックス 205"/>
        <xdr:cNvSpPr txBox="1"/>
      </xdr:nvSpPr>
      <xdr:spPr>
        <a:xfrm>
          <a:off x="1955800" y="137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163043</xdr:rowOff>
    </xdr:from>
    <xdr:to>
      <xdr:col>7</xdr:col>
      <xdr:colOff>31750</xdr:colOff>
      <xdr:row>81</xdr:row>
      <xdr:rowOff>93193</xdr:rowOff>
    </xdr:to>
    <xdr:sp macro="" textlink="">
      <xdr:nvSpPr>
        <xdr:cNvPr id="207" name="フローチャート: 判断 206"/>
        <xdr:cNvSpPr/>
      </xdr:nvSpPr>
      <xdr:spPr>
        <a:xfrm>
          <a:off x="1397000" y="1387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103370</xdr:rowOff>
    </xdr:from>
    <xdr:ext cx="762000" cy="259045"/>
    <xdr:sp macro="" textlink="">
      <xdr:nvSpPr>
        <xdr:cNvPr id="208" name="テキスト ボックス 207"/>
        <xdr:cNvSpPr txBox="1"/>
      </xdr:nvSpPr>
      <xdr:spPr>
        <a:xfrm>
          <a:off x="1066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76332</xdr:rowOff>
    </xdr:from>
    <xdr:to>
      <xdr:col>23</xdr:col>
      <xdr:colOff>184150</xdr:colOff>
      <xdr:row>86</xdr:row>
      <xdr:rowOff>6482</xdr:rowOff>
    </xdr:to>
    <xdr:sp macro="" textlink="">
      <xdr:nvSpPr>
        <xdr:cNvPr id="214" name="楕円 213"/>
        <xdr:cNvSpPr/>
      </xdr:nvSpPr>
      <xdr:spPr>
        <a:xfrm>
          <a:off x="4902200" y="146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48409</xdr:rowOff>
    </xdr:from>
    <xdr:ext cx="762000" cy="259045"/>
    <xdr:sp macro="" textlink="">
      <xdr:nvSpPr>
        <xdr:cNvPr id="215" name="人件費・物件費等の状況該当値テキスト"/>
        <xdr:cNvSpPr txBox="1"/>
      </xdr:nvSpPr>
      <xdr:spPr>
        <a:xfrm>
          <a:off x="5041900" y="1462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28266</xdr:rowOff>
    </xdr:from>
    <xdr:to>
      <xdr:col>19</xdr:col>
      <xdr:colOff>184150</xdr:colOff>
      <xdr:row>87</xdr:row>
      <xdr:rowOff>129866</xdr:rowOff>
    </xdr:to>
    <xdr:sp macro="" textlink="">
      <xdr:nvSpPr>
        <xdr:cNvPr id="216" name="楕円 215"/>
        <xdr:cNvSpPr/>
      </xdr:nvSpPr>
      <xdr:spPr>
        <a:xfrm>
          <a:off x="4064000" y="149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114643</xdr:rowOff>
    </xdr:from>
    <xdr:ext cx="736600" cy="259045"/>
    <xdr:sp macro="" textlink="">
      <xdr:nvSpPr>
        <xdr:cNvPr id="217" name="テキスト ボックス 216"/>
        <xdr:cNvSpPr txBox="1"/>
      </xdr:nvSpPr>
      <xdr:spPr>
        <a:xfrm>
          <a:off x="3733800" y="1503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135268</xdr:rowOff>
    </xdr:from>
    <xdr:to>
      <xdr:col>15</xdr:col>
      <xdr:colOff>133350</xdr:colOff>
      <xdr:row>85</xdr:row>
      <xdr:rowOff>65418</xdr:rowOff>
    </xdr:to>
    <xdr:sp macro="" textlink="">
      <xdr:nvSpPr>
        <xdr:cNvPr id="218" name="楕円 217"/>
        <xdr:cNvSpPr/>
      </xdr:nvSpPr>
      <xdr:spPr>
        <a:xfrm>
          <a:off x="3175000" y="145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50195</xdr:rowOff>
    </xdr:from>
    <xdr:ext cx="762000" cy="259045"/>
    <xdr:sp macro="" textlink="">
      <xdr:nvSpPr>
        <xdr:cNvPr id="219" name="テキスト ボックス 218"/>
        <xdr:cNvSpPr txBox="1"/>
      </xdr:nvSpPr>
      <xdr:spPr>
        <a:xfrm>
          <a:off x="2844800" y="1462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80423</xdr:rowOff>
    </xdr:from>
    <xdr:to>
      <xdr:col>11</xdr:col>
      <xdr:colOff>82550</xdr:colOff>
      <xdr:row>85</xdr:row>
      <xdr:rowOff>10573</xdr:rowOff>
    </xdr:to>
    <xdr:sp macro="" textlink="">
      <xdr:nvSpPr>
        <xdr:cNvPr id="220" name="楕円 219"/>
        <xdr:cNvSpPr/>
      </xdr:nvSpPr>
      <xdr:spPr>
        <a:xfrm>
          <a:off x="2286000" y="144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166800</xdr:rowOff>
    </xdr:from>
    <xdr:ext cx="762000" cy="259045"/>
    <xdr:sp macro="" textlink="">
      <xdr:nvSpPr>
        <xdr:cNvPr id="221" name="テキスト ボックス 220"/>
        <xdr:cNvSpPr txBox="1"/>
      </xdr:nvSpPr>
      <xdr:spPr>
        <a:xfrm>
          <a:off x="1955800" y="1456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107829</xdr:rowOff>
    </xdr:from>
    <xdr:to>
      <xdr:col>7</xdr:col>
      <xdr:colOff>31750</xdr:colOff>
      <xdr:row>85</xdr:row>
      <xdr:rowOff>37979</xdr:rowOff>
    </xdr:to>
    <xdr:sp macro="" textlink="">
      <xdr:nvSpPr>
        <xdr:cNvPr id="222" name="楕円 221"/>
        <xdr:cNvSpPr/>
      </xdr:nvSpPr>
      <xdr:spPr>
        <a:xfrm>
          <a:off x="1397000" y="145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22756</xdr:rowOff>
    </xdr:from>
    <xdr:ext cx="762000" cy="259045"/>
    <xdr:sp macro="" textlink="">
      <xdr:nvSpPr>
        <xdr:cNvPr id="223" name="テキスト ボックス 222"/>
        <xdr:cNvSpPr txBox="1"/>
      </xdr:nvSpPr>
      <xdr:spPr>
        <a:xfrm>
          <a:off x="1066800" y="1459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・昇給及び昇格の厳格な運用により、ラスパイレス指数は国を下回っています。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・今後においても、本県職員の給与水準については、県人事委員会の勧告による地域民間準拠を基本に、適正なものとなるよう努めます。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150284</xdr:rowOff>
    </xdr:to>
    <xdr:cxnSp macro="">
      <xdr:nvCxnSpPr>
        <xdr:cNvPr id="250" name="直線コネクタ 249"/>
        <xdr:cNvCxnSpPr/>
      </xdr:nvCxnSpPr>
      <xdr:spPr>
        <a:xfrm flipV="1">
          <a:off x="17018000" y="13934722"/>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88</xdr:row>
      <xdr:rowOff>53622</xdr:rowOff>
    </xdr:to>
    <xdr:cxnSp macro="">
      <xdr:nvCxnSpPr>
        <xdr:cNvPr id="255" name="直線コネクタ 254"/>
        <xdr:cNvCxnSpPr/>
      </xdr:nvCxnSpPr>
      <xdr:spPr>
        <a:xfrm>
          <a:off x="16179800" y="14470945"/>
          <a:ext cx="838200" cy="6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6"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7" name="フローチャート: 判断 256"/>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69145</xdr:rowOff>
    </xdr:to>
    <xdr:cxnSp macro="">
      <xdr:nvCxnSpPr>
        <xdr:cNvPr id="258" name="直線コネクタ 257"/>
        <xdr:cNvCxnSpPr/>
      </xdr:nvCxnSpPr>
      <xdr:spPr>
        <a:xfrm>
          <a:off x="15290800" y="143368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9" name="フローチャート: 判断 258"/>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60" name="テキスト ボックス 259"/>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83</xdr:row>
      <xdr:rowOff>106539</xdr:rowOff>
    </xdr:to>
    <xdr:cxnSp macro="">
      <xdr:nvCxnSpPr>
        <xdr:cNvPr id="261" name="直線コネクタ 260"/>
        <xdr:cNvCxnSpPr/>
      </xdr:nvCxnSpPr>
      <xdr:spPr>
        <a:xfrm>
          <a:off x="14401800" y="1406877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77611</xdr:rowOff>
    </xdr:from>
    <xdr:to>
      <xdr:col>73</xdr:col>
      <xdr:colOff>44450</xdr:colOff>
      <xdr:row>87</xdr:row>
      <xdr:rowOff>7761</xdr:rowOff>
    </xdr:to>
    <xdr:sp macro="" textlink="">
      <xdr:nvSpPr>
        <xdr:cNvPr id="262" name="フローチャート: 判断 261"/>
        <xdr:cNvSpPr/>
      </xdr:nvSpPr>
      <xdr:spPr>
        <a:xfrm>
          <a:off x="15240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63" name="テキスト ボックス 262"/>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82</xdr:row>
      <xdr:rowOff>9878</xdr:rowOff>
    </xdr:to>
    <xdr:cxnSp macro="">
      <xdr:nvCxnSpPr>
        <xdr:cNvPr id="264" name="直線コネクタ 263"/>
        <xdr:cNvCxnSpPr/>
      </xdr:nvCxnSpPr>
      <xdr:spPr>
        <a:xfrm>
          <a:off x="13512800" y="13800666"/>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2822</xdr:rowOff>
    </xdr:from>
    <xdr:to>
      <xdr:col>68</xdr:col>
      <xdr:colOff>203200</xdr:colOff>
      <xdr:row>88</xdr:row>
      <xdr:rowOff>104422</xdr:rowOff>
    </xdr:to>
    <xdr:sp macro="" textlink="">
      <xdr:nvSpPr>
        <xdr:cNvPr id="265" name="フローチャート: 判断 264"/>
        <xdr:cNvSpPr/>
      </xdr:nvSpPr>
      <xdr:spPr>
        <a:xfrm>
          <a:off x="14351000" y="150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66" name="テキスト ボックス 265"/>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67" name="フローチャート: 判断 266"/>
        <xdr:cNvSpPr/>
      </xdr:nvSpPr>
      <xdr:spPr>
        <a:xfrm>
          <a:off x="13462000" y="152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68" name="テキスト ボックス 267"/>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4" name="楕円 273"/>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5" name="給与水準   （国との比較）該当値テキスト"/>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6" name="楕円 275"/>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7" name="テキスト ボックス 276"/>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78" name="楕円 277"/>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79" name="テキスト ボックス 278"/>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0" name="楕円 279"/>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1" name="テキスト ボックス 280"/>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82" name="楕円 281"/>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3" name="テキスト ボックス 282"/>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・従来より事務事業を抜本的に見直すとともに、組織の見直しを行い、メリハリをつけた職員数の削減を行ってきたところです。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・特に知事部局においては、６次に亘って定員管理計画を策定し、平成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年度からの職員数削減により、平成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年度の職員数（</a:t>
          </a:r>
          <a:r>
            <a:rPr kumimoji="1" lang="en-US" altLang="ja-JP" sz="1100">
              <a:solidFill>
                <a:schemeClr val="tx1"/>
              </a:solidFill>
              <a:latin typeface="ＭＳ Ｐゴシック" panose="020B0600070205080204" pitchFamily="50" charset="-128"/>
              <a:ea typeface="ＭＳ Ｐゴシック" panose="020B0600070205080204" pitchFamily="50" charset="-128"/>
            </a:rPr>
            <a:t>3,674</a:t>
          </a:r>
          <a:r>
            <a:rPr kumimoji="1" lang="ja-JP" altLang="en-US" sz="1100">
              <a:solidFill>
                <a:schemeClr val="tx1"/>
              </a:solidFill>
              <a:latin typeface="ＭＳ Ｐゴシック" panose="020B0600070205080204" pitchFamily="50" charset="-128"/>
              <a:ea typeface="ＭＳ Ｐゴシック" panose="020B0600070205080204" pitchFamily="50" charset="-128"/>
            </a:rPr>
            <a:t>人）の約４分の１にあたる職員数を削減 し、平成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年度に全国で最も少ない</a:t>
          </a:r>
          <a:r>
            <a:rPr kumimoji="1" lang="en-US" altLang="ja-JP" sz="1100">
              <a:solidFill>
                <a:schemeClr val="tx1"/>
              </a:solidFill>
              <a:latin typeface="ＭＳ Ｐゴシック" panose="020B0600070205080204" pitchFamily="50" charset="-128"/>
              <a:ea typeface="ＭＳ Ｐゴシック" panose="020B0600070205080204" pitchFamily="50" charset="-128"/>
            </a:rPr>
            <a:t>2,800</a:t>
          </a:r>
          <a:r>
            <a:rPr kumimoji="1" lang="ja-JP" altLang="en-US" sz="1100">
              <a:solidFill>
                <a:schemeClr val="tx1"/>
              </a:solidFill>
              <a:latin typeface="ＭＳ Ｐゴシック" panose="020B0600070205080204" pitchFamily="50" charset="-128"/>
              <a:ea typeface="ＭＳ Ｐゴシック" panose="020B0600070205080204" pitchFamily="50" charset="-128"/>
            </a:rPr>
            <a:t>人体制（</a:t>
          </a:r>
          <a:r>
            <a:rPr kumimoji="1" lang="en-US" altLang="ja-JP" sz="1100">
              <a:solidFill>
                <a:schemeClr val="tx1"/>
              </a:solidFill>
              <a:latin typeface="ＭＳ Ｐゴシック" panose="020B0600070205080204" pitchFamily="50" charset="-128"/>
              <a:ea typeface="ＭＳ Ｐゴシック" panose="020B0600070205080204" pitchFamily="50" charset="-128"/>
            </a:rPr>
            <a:t>2,779</a:t>
          </a:r>
          <a:r>
            <a:rPr kumimoji="1" lang="ja-JP" altLang="en-US" sz="1100">
              <a:solidFill>
                <a:schemeClr val="tx1"/>
              </a:solidFill>
              <a:latin typeface="ＭＳ Ｐゴシック" panose="020B0600070205080204" pitchFamily="50" charset="-128"/>
              <a:ea typeface="ＭＳ Ｐゴシック" panose="020B0600070205080204" pitchFamily="50" charset="-128"/>
            </a:rPr>
            <a:t>人）を達成しています。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・これまでの定員管理を踏まえ、今後とも適正な定員管理と人員配置を行います。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・なお、人口</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万人当たり職員数については、本県の人口が</a:t>
          </a:r>
          <a:r>
            <a:rPr kumimoji="1" lang="en-US" altLang="ja-JP" sz="1100">
              <a:solidFill>
                <a:schemeClr val="tx1"/>
              </a:solidFill>
              <a:latin typeface="ＭＳ Ｐゴシック" panose="020B0600070205080204" pitchFamily="50" charset="-128"/>
              <a:ea typeface="ＭＳ Ｐゴシック" panose="020B0600070205080204" pitchFamily="50" charset="-128"/>
            </a:rPr>
            <a:t>948,585</a:t>
          </a:r>
          <a:r>
            <a:rPr kumimoji="1" lang="ja-JP" altLang="en-US" sz="1100">
              <a:solidFill>
                <a:schemeClr val="tx1"/>
              </a:solidFill>
              <a:latin typeface="ＭＳ Ｐゴシック" panose="020B0600070205080204" pitchFamily="50" charset="-128"/>
              <a:ea typeface="ＭＳ Ｐゴシック" panose="020B0600070205080204" pitchFamily="50" charset="-128"/>
            </a:rPr>
            <a:t>人（</a:t>
          </a:r>
          <a:r>
            <a:rPr kumimoji="1" lang="en-US" altLang="ja-JP" sz="1100">
              <a:solidFill>
                <a:schemeClr val="tx1"/>
              </a:solidFill>
              <a:latin typeface="ＭＳ Ｐゴシック" panose="020B0600070205080204" pitchFamily="50" charset="-128"/>
              <a:ea typeface="ＭＳ Ｐゴシック" panose="020B0600070205080204" pitchFamily="50" charset="-128"/>
            </a:rPr>
            <a:t>R6.1.1</a:t>
          </a:r>
          <a:r>
            <a:rPr kumimoji="1" lang="ja-JP" altLang="en-US" sz="1100">
              <a:solidFill>
                <a:schemeClr val="tx1"/>
              </a:solidFill>
              <a:latin typeface="ＭＳ Ｐゴシック" panose="020B0600070205080204" pitchFamily="50" charset="-128"/>
              <a:ea typeface="ＭＳ Ｐゴシック" panose="020B0600070205080204" pitchFamily="50" charset="-128"/>
            </a:rPr>
            <a:t>住民基本台帳人口）と比較的少ないことから、財政力指数を同じくするグループや都道府県の平均に比して数値が高くなっているものと考えられます。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11" name="直線コネクタ 310"/>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12" name="定員管理の状況最小値テキスト"/>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13" name="直線コネクタ 312"/>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14" name="定員管理の状況最大値テキスト"/>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15" name="直線コネクタ 314"/>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152499</xdr:rowOff>
    </xdr:from>
    <xdr:to>
      <xdr:col>81</xdr:col>
      <xdr:colOff>44450</xdr:colOff>
      <xdr:row>65</xdr:row>
      <xdr:rowOff>17647</xdr:rowOff>
    </xdr:to>
    <xdr:cxnSp macro="">
      <xdr:nvCxnSpPr>
        <xdr:cNvPr id="316" name="直線コネクタ 315"/>
        <xdr:cNvCxnSpPr/>
      </xdr:nvCxnSpPr>
      <xdr:spPr>
        <a:xfrm>
          <a:off x="16179800" y="11125299"/>
          <a:ext cx="8382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34347</xdr:rowOff>
    </xdr:from>
    <xdr:ext cx="762000" cy="259045"/>
    <xdr:sp macro="" textlink="">
      <xdr:nvSpPr>
        <xdr:cNvPr id="317" name="定員管理の状況平均値テキスト"/>
        <xdr:cNvSpPr txBox="1"/>
      </xdr:nvSpPr>
      <xdr:spPr>
        <a:xfrm>
          <a:off x="17106900" y="104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8" name="フローチャート: 判断 317"/>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152499</xdr:rowOff>
    </xdr:from>
    <xdr:to>
      <xdr:col>77</xdr:col>
      <xdr:colOff>44450</xdr:colOff>
      <xdr:row>64</xdr:row>
      <xdr:rowOff>166253</xdr:rowOff>
    </xdr:to>
    <xdr:cxnSp macro="">
      <xdr:nvCxnSpPr>
        <xdr:cNvPr id="319" name="直線コネクタ 318"/>
        <xdr:cNvCxnSpPr/>
      </xdr:nvCxnSpPr>
      <xdr:spPr>
        <a:xfrm flipV="1">
          <a:off x="15290800" y="1112529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20" name="フローチャート: 判断 319"/>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6287</xdr:rowOff>
    </xdr:from>
    <xdr:ext cx="736600" cy="259045"/>
    <xdr:sp macro="" textlink="">
      <xdr:nvSpPr>
        <xdr:cNvPr id="321" name="テキスト ボックス 320"/>
        <xdr:cNvSpPr txBox="1"/>
      </xdr:nvSpPr>
      <xdr:spPr>
        <a:xfrm>
          <a:off x="15798800" y="104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114575</xdr:rowOff>
    </xdr:from>
    <xdr:to>
      <xdr:col>72</xdr:col>
      <xdr:colOff>203200</xdr:colOff>
      <xdr:row>64</xdr:row>
      <xdr:rowOff>166253</xdr:rowOff>
    </xdr:to>
    <xdr:cxnSp macro="">
      <xdr:nvCxnSpPr>
        <xdr:cNvPr id="322" name="直線コネクタ 321"/>
        <xdr:cNvCxnSpPr/>
      </xdr:nvCxnSpPr>
      <xdr:spPr>
        <a:xfrm>
          <a:off x="14401800" y="11087375"/>
          <a:ext cx="889000" cy="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23" name="フローチャート: 判断 322"/>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102974</xdr:rowOff>
    </xdr:from>
    <xdr:ext cx="762000" cy="259045"/>
    <xdr:sp macro="" textlink="">
      <xdr:nvSpPr>
        <xdr:cNvPr id="324" name="テキスト ボックス 323"/>
        <xdr:cNvSpPr txBox="1"/>
      </xdr:nvSpPr>
      <xdr:spPr>
        <a:xfrm>
          <a:off x="14909800" y="103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99943</xdr:rowOff>
    </xdr:from>
    <xdr:to>
      <xdr:col>68</xdr:col>
      <xdr:colOff>152400</xdr:colOff>
      <xdr:row>64</xdr:row>
      <xdr:rowOff>114575</xdr:rowOff>
    </xdr:to>
    <xdr:cxnSp macro="">
      <xdr:nvCxnSpPr>
        <xdr:cNvPr id="325" name="直線コネクタ 324"/>
        <xdr:cNvCxnSpPr/>
      </xdr:nvCxnSpPr>
      <xdr:spPr>
        <a:xfrm>
          <a:off x="13512800" y="10901293"/>
          <a:ext cx="889000" cy="18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6" name="フローチャート: 判断 325"/>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92718</xdr:rowOff>
    </xdr:from>
    <xdr:ext cx="762000" cy="259045"/>
    <xdr:sp macro="" textlink="">
      <xdr:nvSpPr>
        <xdr:cNvPr id="327" name="テキスト ボックス 326"/>
        <xdr:cNvSpPr txBox="1"/>
      </xdr:nvSpPr>
      <xdr:spPr>
        <a:xfrm>
          <a:off x="14020800" y="10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8" name="フローチャート: 判断 327"/>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138652</xdr:rowOff>
    </xdr:from>
    <xdr:ext cx="762000" cy="259045"/>
    <xdr:sp macro="" textlink="">
      <xdr:nvSpPr>
        <xdr:cNvPr id="329" name="テキスト ボックス 328"/>
        <xdr:cNvSpPr txBox="1"/>
      </xdr:nvSpPr>
      <xdr:spPr>
        <a:xfrm>
          <a:off x="13131800" y="102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138297</xdr:rowOff>
    </xdr:from>
    <xdr:to>
      <xdr:col>81</xdr:col>
      <xdr:colOff>95250</xdr:colOff>
      <xdr:row>65</xdr:row>
      <xdr:rowOff>68447</xdr:rowOff>
    </xdr:to>
    <xdr:sp macro="" textlink="">
      <xdr:nvSpPr>
        <xdr:cNvPr id="335" name="楕円 334"/>
        <xdr:cNvSpPr/>
      </xdr:nvSpPr>
      <xdr:spPr>
        <a:xfrm>
          <a:off x="16967200" y="111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110374</xdr:rowOff>
    </xdr:from>
    <xdr:ext cx="762000" cy="259045"/>
    <xdr:sp macro="" textlink="">
      <xdr:nvSpPr>
        <xdr:cNvPr id="336" name="定員管理の状況該当値テキスト"/>
        <xdr:cNvSpPr txBox="1"/>
      </xdr:nvSpPr>
      <xdr:spPr>
        <a:xfrm>
          <a:off x="17106900" y="1108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101699</xdr:rowOff>
    </xdr:from>
    <xdr:to>
      <xdr:col>77</xdr:col>
      <xdr:colOff>95250</xdr:colOff>
      <xdr:row>65</xdr:row>
      <xdr:rowOff>31849</xdr:rowOff>
    </xdr:to>
    <xdr:sp macro="" textlink="">
      <xdr:nvSpPr>
        <xdr:cNvPr id="337" name="楕円 336"/>
        <xdr:cNvSpPr/>
      </xdr:nvSpPr>
      <xdr:spPr>
        <a:xfrm>
          <a:off x="16129000" y="110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16626</xdr:rowOff>
    </xdr:from>
    <xdr:ext cx="736600" cy="259045"/>
    <xdr:sp macro="" textlink="">
      <xdr:nvSpPr>
        <xdr:cNvPr id="338" name="テキスト ボックス 337"/>
        <xdr:cNvSpPr txBox="1"/>
      </xdr:nvSpPr>
      <xdr:spPr>
        <a:xfrm>
          <a:off x="15798800" y="1116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115453</xdr:rowOff>
    </xdr:from>
    <xdr:to>
      <xdr:col>73</xdr:col>
      <xdr:colOff>44450</xdr:colOff>
      <xdr:row>65</xdr:row>
      <xdr:rowOff>45603</xdr:rowOff>
    </xdr:to>
    <xdr:sp macro="" textlink="">
      <xdr:nvSpPr>
        <xdr:cNvPr id="339" name="楕円 338"/>
        <xdr:cNvSpPr/>
      </xdr:nvSpPr>
      <xdr:spPr>
        <a:xfrm>
          <a:off x="15240000" y="110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30380</xdr:rowOff>
    </xdr:from>
    <xdr:ext cx="762000" cy="259045"/>
    <xdr:sp macro="" textlink="">
      <xdr:nvSpPr>
        <xdr:cNvPr id="340" name="テキスト ボックス 339"/>
        <xdr:cNvSpPr txBox="1"/>
      </xdr:nvSpPr>
      <xdr:spPr>
        <a:xfrm>
          <a:off x="14909800" y="111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63775</xdr:rowOff>
    </xdr:from>
    <xdr:to>
      <xdr:col>68</xdr:col>
      <xdr:colOff>203200</xdr:colOff>
      <xdr:row>64</xdr:row>
      <xdr:rowOff>165375</xdr:rowOff>
    </xdr:to>
    <xdr:sp macro="" textlink="">
      <xdr:nvSpPr>
        <xdr:cNvPr id="341" name="楕円 340"/>
        <xdr:cNvSpPr/>
      </xdr:nvSpPr>
      <xdr:spPr>
        <a:xfrm>
          <a:off x="14351000" y="110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150152</xdr:rowOff>
    </xdr:from>
    <xdr:ext cx="762000" cy="259045"/>
    <xdr:sp macro="" textlink="">
      <xdr:nvSpPr>
        <xdr:cNvPr id="342" name="テキスト ボックス 341"/>
        <xdr:cNvSpPr txBox="1"/>
      </xdr:nvSpPr>
      <xdr:spPr>
        <a:xfrm>
          <a:off x="14020800" y="1112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49143</xdr:rowOff>
    </xdr:from>
    <xdr:to>
      <xdr:col>64</xdr:col>
      <xdr:colOff>152400</xdr:colOff>
      <xdr:row>63</xdr:row>
      <xdr:rowOff>150743</xdr:rowOff>
    </xdr:to>
    <xdr:sp macro="" textlink="">
      <xdr:nvSpPr>
        <xdr:cNvPr id="343" name="楕円 342"/>
        <xdr:cNvSpPr/>
      </xdr:nvSpPr>
      <xdr:spPr>
        <a:xfrm>
          <a:off x="13462000" y="108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135520</xdr:rowOff>
    </xdr:from>
    <xdr:ext cx="762000" cy="259045"/>
    <xdr:sp macro="" textlink="">
      <xdr:nvSpPr>
        <xdr:cNvPr id="344" name="テキスト ボックス 343"/>
        <xdr:cNvSpPr txBox="1"/>
      </xdr:nvSpPr>
      <xdr:spPr>
        <a:xfrm>
          <a:off x="13131800" y="1093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・当該比率算定上の分子は、元利償還金等から特定財源等を控除して算定しますが、Ｒ５年度においては、今回算定対象外となったＲ２年度と比べ、控除される基準財政需要額算入額の減（対Ｒ２年度比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35</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億円）などにより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34</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億円増加となりました。また、分母となる標準財政規模についても増加しましたが、分母と比較して分子の方が、増加割合が大きいため、実質公債費比率は増加となりました。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・今後、将来に向けて必要な投資は積極的に行いつつ、財政の持続可能性を確保してまいります。</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72" name="直線コネクタ 371"/>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73" name="公債費負担の状況最小値テキスト"/>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74" name="直線コネクタ 373"/>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75" name="公債費負担の状況最大値テキスト"/>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6" name="直線コネクタ 375"/>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169333</xdr:rowOff>
    </xdr:to>
    <xdr:cxnSp macro="">
      <xdr:nvCxnSpPr>
        <xdr:cNvPr id="377" name="直線コネクタ 376"/>
        <xdr:cNvCxnSpPr/>
      </xdr:nvCxnSpPr>
      <xdr:spPr>
        <a:xfrm>
          <a:off x="16179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78"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9" name="フローチャート: 判断 378"/>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75495</xdr:rowOff>
    </xdr:from>
    <xdr:to>
      <xdr:col>77</xdr:col>
      <xdr:colOff>44450</xdr:colOff>
      <xdr:row>36</xdr:row>
      <xdr:rowOff>129117</xdr:rowOff>
    </xdr:to>
    <xdr:cxnSp macro="">
      <xdr:nvCxnSpPr>
        <xdr:cNvPr id="380" name="直線コネクタ 379"/>
        <xdr:cNvCxnSpPr/>
      </xdr:nvCxnSpPr>
      <xdr:spPr>
        <a:xfrm>
          <a:off x="15290800" y="62476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81" name="フローチャート: 判断 380"/>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82" name="テキスト ボックス 381"/>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75495</xdr:rowOff>
    </xdr:from>
    <xdr:to>
      <xdr:col>72</xdr:col>
      <xdr:colOff>203200</xdr:colOff>
      <xdr:row>36</xdr:row>
      <xdr:rowOff>75495</xdr:rowOff>
    </xdr:to>
    <xdr:cxnSp macro="">
      <xdr:nvCxnSpPr>
        <xdr:cNvPr id="383" name="直線コネクタ 382"/>
        <xdr:cNvCxnSpPr/>
      </xdr:nvCxnSpPr>
      <xdr:spPr>
        <a:xfrm>
          <a:off x="14401800" y="6247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84" name="フローチャート: 判断 383"/>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159755</xdr:rowOff>
    </xdr:from>
    <xdr:ext cx="762000" cy="259045"/>
    <xdr:sp macro="" textlink="">
      <xdr:nvSpPr>
        <xdr:cNvPr id="385" name="テキスト ボックス 384"/>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75495</xdr:rowOff>
    </xdr:from>
    <xdr:to>
      <xdr:col>68</xdr:col>
      <xdr:colOff>152400</xdr:colOff>
      <xdr:row>36</xdr:row>
      <xdr:rowOff>88900</xdr:rowOff>
    </xdr:to>
    <xdr:cxnSp macro="">
      <xdr:nvCxnSpPr>
        <xdr:cNvPr id="386" name="直線コネクタ 385"/>
        <xdr:cNvCxnSpPr/>
      </xdr:nvCxnSpPr>
      <xdr:spPr>
        <a:xfrm flipV="1">
          <a:off x="13512800" y="62476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7" name="フローチャート: 判断 386"/>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88" name="テキスト ボックス 387"/>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9" name="フローチャート: 判断 388"/>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0" name="テキスト ボックス 389"/>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96" name="楕円 395"/>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397"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398" name="楕円 397"/>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399" name="テキスト ボックス 398"/>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24695</xdr:rowOff>
    </xdr:from>
    <xdr:to>
      <xdr:col>73</xdr:col>
      <xdr:colOff>44450</xdr:colOff>
      <xdr:row>36</xdr:row>
      <xdr:rowOff>126295</xdr:rowOff>
    </xdr:to>
    <xdr:sp macro="" textlink="">
      <xdr:nvSpPr>
        <xdr:cNvPr id="400" name="楕円 399"/>
        <xdr:cNvSpPr/>
      </xdr:nvSpPr>
      <xdr:spPr>
        <a:xfrm>
          <a:off x="15240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136472</xdr:rowOff>
    </xdr:from>
    <xdr:ext cx="762000" cy="259045"/>
    <xdr:sp macro="" textlink="">
      <xdr:nvSpPr>
        <xdr:cNvPr id="401" name="テキスト ボックス 400"/>
        <xdr:cNvSpPr txBox="1"/>
      </xdr:nvSpPr>
      <xdr:spPr>
        <a:xfrm>
          <a:off x="14909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24695</xdr:rowOff>
    </xdr:from>
    <xdr:to>
      <xdr:col>68</xdr:col>
      <xdr:colOff>203200</xdr:colOff>
      <xdr:row>36</xdr:row>
      <xdr:rowOff>126295</xdr:rowOff>
    </xdr:to>
    <xdr:sp macro="" textlink="">
      <xdr:nvSpPr>
        <xdr:cNvPr id="402" name="楕円 401"/>
        <xdr:cNvSpPr/>
      </xdr:nvSpPr>
      <xdr:spPr>
        <a:xfrm>
          <a:off x="14351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136472</xdr:rowOff>
    </xdr:from>
    <xdr:ext cx="762000" cy="259045"/>
    <xdr:sp macro="" textlink="">
      <xdr:nvSpPr>
        <xdr:cNvPr id="403" name="テキスト ボックス 402"/>
        <xdr:cNvSpPr txBox="1"/>
      </xdr:nvSpPr>
      <xdr:spPr>
        <a:xfrm>
          <a:off x="14020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4" name="楕円 403"/>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05" name="テキスト ボックス 404"/>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・当該比率算定上の分子は、将来負担額から充当可能財源等を控除して算定しますが、Ｒ５年度においては、将来負担額は地方債現在高の減（対前年度比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272</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億円）などにより減少し、控除する充当可能財源等についても、基準財政需要額算入見込額の減などにより減少（同</a:t>
          </a:r>
          <a:r>
            <a:rPr kumimoji="1" lang="en-US" altLang="ja-JP" sz="1100">
              <a:solidFill>
                <a:schemeClr val="tx1"/>
              </a:solidFill>
              <a:latin typeface="ＭＳ Ｐゴシック" panose="020B0600070205080204" pitchFamily="50" charset="-128"/>
              <a:ea typeface="ＭＳ Ｐゴシック" panose="020B0600070205080204" pitchFamily="50" charset="-128"/>
            </a:rPr>
            <a:t>226</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億円）となった結果、比率算定上の分子が減少し、比率は改善傾向になりました。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・今後、将来に向けて必要な投資は積極的に行いつつ、財政の持続可能性を確保してまいります。</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36798</xdr:rowOff>
    </xdr:from>
    <xdr:to>
      <xdr:col>81</xdr:col>
      <xdr:colOff>44450</xdr:colOff>
      <xdr:row>22</xdr:row>
      <xdr:rowOff>46768</xdr:rowOff>
    </xdr:to>
    <xdr:cxnSp macro="">
      <xdr:nvCxnSpPr>
        <xdr:cNvPr id="429" name="直線コネクタ 428"/>
        <xdr:cNvCxnSpPr/>
      </xdr:nvCxnSpPr>
      <xdr:spPr>
        <a:xfrm flipV="1">
          <a:off x="17018000" y="2608548"/>
          <a:ext cx="0" cy="1210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18845</xdr:rowOff>
    </xdr:from>
    <xdr:ext cx="762000" cy="259045"/>
    <xdr:sp macro="" textlink="">
      <xdr:nvSpPr>
        <xdr:cNvPr id="430" name="将来負担の状況最小値テキスト"/>
        <xdr:cNvSpPr txBox="1"/>
      </xdr:nvSpPr>
      <xdr:spPr>
        <a:xfrm>
          <a:off x="17106900" y="37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46768</xdr:rowOff>
    </xdr:from>
    <xdr:to>
      <xdr:col>81</xdr:col>
      <xdr:colOff>133350</xdr:colOff>
      <xdr:row>22</xdr:row>
      <xdr:rowOff>46768</xdr:rowOff>
    </xdr:to>
    <xdr:cxnSp macro="">
      <xdr:nvCxnSpPr>
        <xdr:cNvPr id="431" name="直線コネクタ 430"/>
        <xdr:cNvCxnSpPr/>
      </xdr:nvCxnSpPr>
      <xdr:spPr>
        <a:xfrm>
          <a:off x="16929100" y="381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123175</xdr:rowOff>
    </xdr:from>
    <xdr:ext cx="762000" cy="259045"/>
    <xdr:sp macro="" textlink="">
      <xdr:nvSpPr>
        <xdr:cNvPr id="432" name="将来負担の状況最大値テキスト"/>
        <xdr:cNvSpPr txBox="1"/>
      </xdr:nvSpPr>
      <xdr:spPr>
        <a:xfrm>
          <a:off x="17106900" y="23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36798</xdr:rowOff>
    </xdr:from>
    <xdr:to>
      <xdr:col>81</xdr:col>
      <xdr:colOff>133350</xdr:colOff>
      <xdr:row>15</xdr:row>
      <xdr:rowOff>36798</xdr:rowOff>
    </xdr:to>
    <xdr:cxnSp macro="">
      <xdr:nvCxnSpPr>
        <xdr:cNvPr id="433" name="直線コネクタ 432"/>
        <xdr:cNvCxnSpPr/>
      </xdr:nvCxnSpPr>
      <xdr:spPr>
        <a:xfrm>
          <a:off x="16929100" y="26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49816</xdr:rowOff>
    </xdr:from>
    <xdr:to>
      <xdr:col>81</xdr:col>
      <xdr:colOff>44450</xdr:colOff>
      <xdr:row>17</xdr:row>
      <xdr:rowOff>84804</xdr:rowOff>
    </xdr:to>
    <xdr:cxnSp macro="">
      <xdr:nvCxnSpPr>
        <xdr:cNvPr id="434" name="直線コネクタ 433"/>
        <xdr:cNvCxnSpPr/>
      </xdr:nvCxnSpPr>
      <xdr:spPr>
        <a:xfrm flipV="1">
          <a:off x="16179800" y="2964466"/>
          <a:ext cx="8382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22718</xdr:rowOff>
    </xdr:from>
    <xdr:ext cx="762000" cy="259045"/>
    <xdr:sp macro="" textlink="">
      <xdr:nvSpPr>
        <xdr:cNvPr id="435" name="将来負担の状況平均値テキスト"/>
        <xdr:cNvSpPr txBox="1"/>
      </xdr:nvSpPr>
      <xdr:spPr>
        <a:xfrm>
          <a:off x="17106900" y="328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50641</xdr:rowOff>
    </xdr:from>
    <xdr:to>
      <xdr:col>81</xdr:col>
      <xdr:colOff>95250</xdr:colOff>
      <xdr:row>19</xdr:row>
      <xdr:rowOff>152241</xdr:rowOff>
    </xdr:to>
    <xdr:sp macro="" textlink="">
      <xdr:nvSpPr>
        <xdr:cNvPr id="436" name="フローチャート: 判断 435"/>
        <xdr:cNvSpPr/>
      </xdr:nvSpPr>
      <xdr:spPr>
        <a:xfrm>
          <a:off x="16967200" y="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84804</xdr:rowOff>
    </xdr:from>
    <xdr:to>
      <xdr:col>77</xdr:col>
      <xdr:colOff>44450</xdr:colOff>
      <xdr:row>17</xdr:row>
      <xdr:rowOff>106521</xdr:rowOff>
    </xdr:to>
    <xdr:cxnSp macro="">
      <xdr:nvCxnSpPr>
        <xdr:cNvPr id="437" name="直線コネクタ 436"/>
        <xdr:cNvCxnSpPr/>
      </xdr:nvCxnSpPr>
      <xdr:spPr>
        <a:xfrm flipV="1">
          <a:off x="15290800" y="299945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50038</xdr:rowOff>
    </xdr:from>
    <xdr:to>
      <xdr:col>77</xdr:col>
      <xdr:colOff>95250</xdr:colOff>
      <xdr:row>19</xdr:row>
      <xdr:rowOff>151638</xdr:rowOff>
    </xdr:to>
    <xdr:sp macro="" textlink="">
      <xdr:nvSpPr>
        <xdr:cNvPr id="438" name="フローチャート: 判断 437"/>
        <xdr:cNvSpPr/>
      </xdr:nvSpPr>
      <xdr:spPr>
        <a:xfrm>
          <a:off x="16129000" y="33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136415</xdr:rowOff>
    </xdr:from>
    <xdr:ext cx="736600" cy="259045"/>
    <xdr:sp macro="" textlink="">
      <xdr:nvSpPr>
        <xdr:cNvPr id="439" name="テキスト ボックス 438"/>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106521</xdr:rowOff>
    </xdr:from>
    <xdr:to>
      <xdr:col>72</xdr:col>
      <xdr:colOff>203200</xdr:colOff>
      <xdr:row>18</xdr:row>
      <xdr:rowOff>74422</xdr:rowOff>
    </xdr:to>
    <xdr:cxnSp macro="">
      <xdr:nvCxnSpPr>
        <xdr:cNvPr id="440" name="直線コネクタ 439"/>
        <xdr:cNvCxnSpPr/>
      </xdr:nvCxnSpPr>
      <xdr:spPr>
        <a:xfrm flipV="1">
          <a:off x="14401800" y="3021171"/>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19272</xdr:rowOff>
    </xdr:from>
    <xdr:to>
      <xdr:col>73</xdr:col>
      <xdr:colOff>44450</xdr:colOff>
      <xdr:row>19</xdr:row>
      <xdr:rowOff>120872</xdr:rowOff>
    </xdr:to>
    <xdr:sp macro="" textlink="">
      <xdr:nvSpPr>
        <xdr:cNvPr id="441" name="フローチャート: 判断 440"/>
        <xdr:cNvSpPr/>
      </xdr:nvSpPr>
      <xdr:spPr>
        <a:xfrm>
          <a:off x="15240000" y="32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105649</xdr:rowOff>
    </xdr:from>
    <xdr:ext cx="762000" cy="259045"/>
    <xdr:sp macro="" textlink="">
      <xdr:nvSpPr>
        <xdr:cNvPr id="442" name="テキスト ボックス 441"/>
        <xdr:cNvSpPr txBox="1"/>
      </xdr:nvSpPr>
      <xdr:spPr>
        <a:xfrm>
          <a:off x="14909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74422</xdr:rowOff>
    </xdr:from>
    <xdr:to>
      <xdr:col>68</xdr:col>
      <xdr:colOff>152400</xdr:colOff>
      <xdr:row>18</xdr:row>
      <xdr:rowOff>106394</xdr:rowOff>
    </xdr:to>
    <xdr:cxnSp macro="">
      <xdr:nvCxnSpPr>
        <xdr:cNvPr id="443" name="直線コネクタ 442"/>
        <xdr:cNvCxnSpPr/>
      </xdr:nvCxnSpPr>
      <xdr:spPr>
        <a:xfrm flipV="1">
          <a:off x="13512800" y="3160522"/>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145955</xdr:rowOff>
    </xdr:from>
    <xdr:to>
      <xdr:col>68</xdr:col>
      <xdr:colOff>203200</xdr:colOff>
      <xdr:row>20</xdr:row>
      <xdr:rowOff>76105</xdr:rowOff>
    </xdr:to>
    <xdr:sp macro="" textlink="">
      <xdr:nvSpPr>
        <xdr:cNvPr id="444" name="フローチャート: 判断 443"/>
        <xdr:cNvSpPr/>
      </xdr:nvSpPr>
      <xdr:spPr>
        <a:xfrm>
          <a:off x="14351000" y="34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60882</xdr:rowOff>
    </xdr:from>
    <xdr:ext cx="762000" cy="259045"/>
    <xdr:sp macro="" textlink="">
      <xdr:nvSpPr>
        <xdr:cNvPr id="445" name="テキスト ボックス 444"/>
        <xdr:cNvSpPr txBox="1"/>
      </xdr:nvSpPr>
      <xdr:spPr>
        <a:xfrm>
          <a:off x="14020800" y="34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46" name="フローチャート: 判断 445"/>
        <xdr:cNvSpPr/>
      </xdr:nvSpPr>
      <xdr:spPr>
        <a:xfrm>
          <a:off x="13462000" y="34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47" name="テキスト ボックス 446"/>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170466</xdr:rowOff>
    </xdr:from>
    <xdr:to>
      <xdr:col>81</xdr:col>
      <xdr:colOff>95250</xdr:colOff>
      <xdr:row>17</xdr:row>
      <xdr:rowOff>100616</xdr:rowOff>
    </xdr:to>
    <xdr:sp macro="" textlink="">
      <xdr:nvSpPr>
        <xdr:cNvPr id="453" name="楕円 452"/>
        <xdr:cNvSpPr/>
      </xdr:nvSpPr>
      <xdr:spPr>
        <a:xfrm>
          <a:off x="16967200" y="29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15543</xdr:rowOff>
    </xdr:from>
    <xdr:ext cx="762000" cy="259045"/>
    <xdr:sp macro="" textlink="">
      <xdr:nvSpPr>
        <xdr:cNvPr id="454" name="将来負担の状況該当値テキスト"/>
        <xdr:cNvSpPr txBox="1"/>
      </xdr:nvSpPr>
      <xdr:spPr>
        <a:xfrm>
          <a:off x="17106900" y="27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34004</xdr:rowOff>
    </xdr:from>
    <xdr:to>
      <xdr:col>77</xdr:col>
      <xdr:colOff>95250</xdr:colOff>
      <xdr:row>17</xdr:row>
      <xdr:rowOff>135604</xdr:rowOff>
    </xdr:to>
    <xdr:sp macro="" textlink="">
      <xdr:nvSpPr>
        <xdr:cNvPr id="455" name="楕円 454"/>
        <xdr:cNvSpPr/>
      </xdr:nvSpPr>
      <xdr:spPr>
        <a:xfrm>
          <a:off x="16129000" y="2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145781</xdr:rowOff>
    </xdr:from>
    <xdr:ext cx="736600" cy="259045"/>
    <xdr:sp macro="" textlink="">
      <xdr:nvSpPr>
        <xdr:cNvPr id="456" name="テキスト ボックス 455"/>
        <xdr:cNvSpPr txBox="1"/>
      </xdr:nvSpPr>
      <xdr:spPr>
        <a:xfrm>
          <a:off x="15798800" y="27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55721</xdr:rowOff>
    </xdr:from>
    <xdr:to>
      <xdr:col>73</xdr:col>
      <xdr:colOff>44450</xdr:colOff>
      <xdr:row>17</xdr:row>
      <xdr:rowOff>157321</xdr:rowOff>
    </xdr:to>
    <xdr:sp macro="" textlink="">
      <xdr:nvSpPr>
        <xdr:cNvPr id="457" name="楕円 456"/>
        <xdr:cNvSpPr/>
      </xdr:nvSpPr>
      <xdr:spPr>
        <a:xfrm>
          <a:off x="15240000" y="29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167498</xdr:rowOff>
    </xdr:from>
    <xdr:ext cx="762000" cy="259045"/>
    <xdr:sp macro="" textlink="">
      <xdr:nvSpPr>
        <xdr:cNvPr id="458" name="テキスト ボックス 457"/>
        <xdr:cNvSpPr txBox="1"/>
      </xdr:nvSpPr>
      <xdr:spPr>
        <a:xfrm>
          <a:off x="14909800" y="27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23622</xdr:rowOff>
    </xdr:from>
    <xdr:to>
      <xdr:col>68</xdr:col>
      <xdr:colOff>203200</xdr:colOff>
      <xdr:row>18</xdr:row>
      <xdr:rowOff>125222</xdr:rowOff>
    </xdr:to>
    <xdr:sp macro="" textlink="">
      <xdr:nvSpPr>
        <xdr:cNvPr id="459" name="楕円 458"/>
        <xdr:cNvSpPr/>
      </xdr:nvSpPr>
      <xdr:spPr>
        <a:xfrm>
          <a:off x="14351000" y="3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135399</xdr:rowOff>
    </xdr:from>
    <xdr:ext cx="762000" cy="259045"/>
    <xdr:sp macro="" textlink="">
      <xdr:nvSpPr>
        <xdr:cNvPr id="460" name="テキスト ボックス 459"/>
        <xdr:cNvSpPr txBox="1"/>
      </xdr:nvSpPr>
      <xdr:spPr>
        <a:xfrm>
          <a:off x="14020800" y="287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55594</xdr:rowOff>
    </xdr:from>
    <xdr:to>
      <xdr:col>64</xdr:col>
      <xdr:colOff>152400</xdr:colOff>
      <xdr:row>18</xdr:row>
      <xdr:rowOff>157194</xdr:rowOff>
    </xdr:to>
    <xdr:sp macro="" textlink="">
      <xdr:nvSpPr>
        <xdr:cNvPr id="461" name="楕円 460"/>
        <xdr:cNvSpPr/>
      </xdr:nvSpPr>
      <xdr:spPr>
        <a:xfrm>
          <a:off x="13462000" y="31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167371</xdr:rowOff>
    </xdr:from>
    <xdr:ext cx="762000" cy="259045"/>
    <xdr:sp macro="" textlink="">
      <xdr:nvSpPr>
        <xdr:cNvPr id="462" name="テキスト ボックス 461"/>
        <xdr:cNvSpPr txBox="1"/>
      </xdr:nvSpPr>
      <xdr:spPr>
        <a:xfrm>
          <a:off x="13131800" y="291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948,585
931,557
1,876.87
477,854,963
462,664,477
7,106,688
270,112,017
797,306,589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・Ｒ５年度の経常経費充当一般財源は、定年延長に伴う退職手当の減などにより減少するとともに、普通交付税等の増により算定上の分母となる経常一般財源等は増加しており、人件費は前年度から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2.3</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ポイント減少しました。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人件費の推移Ｈ</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1,035</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050">
              <a:solidFill>
                <a:schemeClr val="tx1"/>
              </a:solidFill>
              <a:latin typeface="ＭＳ Ｐゴシック" panose="020B0600070205080204" pitchFamily="50" charset="-128"/>
              <a:ea typeface="ＭＳ Ｐゴシック" panose="020B0600070205080204" pitchFamily="50" charset="-128"/>
            </a:rPr>
            <a:t>1,032</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050">
              <a:solidFill>
                <a:schemeClr val="tx1"/>
              </a:solidFill>
              <a:latin typeface="ＭＳ Ｐゴシック" panose="020B0600070205080204" pitchFamily="50" charset="-128"/>
              <a:ea typeface="ＭＳ Ｐゴシック" panose="020B0600070205080204" pitchFamily="50" charset="-128"/>
            </a:rPr>
            <a:t>1,044</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1050">
              <a:solidFill>
                <a:schemeClr val="tx1"/>
              </a:solidFill>
              <a:latin typeface="ＭＳ Ｐゴシック" panose="020B0600070205080204" pitchFamily="50" charset="-128"/>
              <a:ea typeface="ＭＳ Ｐゴシック" panose="020B0600070205080204" pitchFamily="50" charset="-128"/>
            </a:rPr>
            <a:t>1,038</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050">
              <a:solidFill>
                <a:schemeClr val="tx1"/>
              </a:solidFill>
              <a:latin typeface="ＭＳ Ｐゴシック" panose="020B0600070205080204" pitchFamily="50" charset="-128"/>
              <a:ea typeface="ＭＳ Ｐゴシック" panose="020B0600070205080204" pitchFamily="50" charset="-128"/>
            </a:rPr>
            <a:t>1,032</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050">
              <a:solidFill>
                <a:schemeClr val="tx1"/>
              </a:solidFill>
              <a:latin typeface="ＭＳ Ｐゴシック" panose="020B0600070205080204" pitchFamily="50" charset="-128"/>
              <a:ea typeface="ＭＳ Ｐゴシック" panose="020B0600070205080204" pitchFamily="50" charset="-128"/>
            </a:rPr>
            <a:t>974</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・人口</a:t>
          </a:r>
          <a:r>
            <a:rPr kumimoji="1" lang="en-US" altLang="ja-JP" sz="1050">
              <a:solidFill>
                <a:schemeClr val="tx1"/>
              </a:solidFill>
              <a:latin typeface="ＭＳ Ｐゴシック" panose="020B0600070205080204" pitchFamily="50" charset="-128"/>
              <a:ea typeface="ＭＳ Ｐゴシック" panose="020B0600070205080204" pitchFamily="50" charset="-128"/>
            </a:rPr>
            <a:t>10</a:t>
          </a:r>
          <a:r>
            <a:rPr kumimoji="1" lang="ja-JP" altLang="en-US" sz="1050">
              <a:solidFill>
                <a:schemeClr val="tx1"/>
              </a:solidFill>
              <a:latin typeface="ＭＳ Ｐゴシック" panose="020B0600070205080204" pitchFamily="50" charset="-128"/>
              <a:ea typeface="ＭＳ Ｐゴシック" panose="020B0600070205080204" pitchFamily="50" charset="-128"/>
            </a:rPr>
            <a:t>万人当たり職員数が、グループ内平均よりも高いことから、グループ内平均額を上回って推移しています。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・今後も、定員数及び給与水準の適正管理により総人件費の抑制に取り組みます。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12700</xdr:rowOff>
    </xdr:from>
    <xdr:to>
      <xdr:col>24</xdr:col>
      <xdr:colOff>25400</xdr:colOff>
      <xdr:row>37</xdr:row>
      <xdr:rowOff>31750</xdr:rowOff>
    </xdr:to>
    <xdr:cxnSp macro="">
      <xdr:nvCxnSpPr>
        <xdr:cNvPr id="60" name="直線コネクタ 59"/>
        <xdr:cNvCxnSpPr/>
      </xdr:nvCxnSpPr>
      <xdr:spPr>
        <a:xfrm flipV="1">
          <a:off x="4826000" y="5670550"/>
          <a:ext cx="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1" name="人件費最小値テキスト"/>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31750</xdr:rowOff>
    </xdr:from>
    <xdr:to>
      <xdr:col>24</xdr:col>
      <xdr:colOff>114300</xdr:colOff>
      <xdr:row>37</xdr:row>
      <xdr:rowOff>31750</xdr:rowOff>
    </xdr:to>
    <xdr:cxnSp macro="">
      <xdr:nvCxnSpPr>
        <xdr:cNvPr id="62" name="直線コネクタ 61"/>
        <xdr:cNvCxnSpPr/>
      </xdr:nvCxnSpPr>
      <xdr:spPr>
        <a:xfrm>
          <a:off x="4737100" y="637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99077</xdr:rowOff>
    </xdr:from>
    <xdr:ext cx="762000" cy="259045"/>
    <xdr:sp macro="" textlink="">
      <xdr:nvSpPr>
        <xdr:cNvPr id="63" name="人件費最大値テキスト"/>
        <xdr:cNvSpPr txBox="1"/>
      </xdr:nvSpPr>
      <xdr:spPr>
        <a:xfrm>
          <a:off x="4914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12700</xdr:rowOff>
    </xdr:from>
    <xdr:to>
      <xdr:col>24</xdr:col>
      <xdr:colOff>114300</xdr:colOff>
      <xdr:row>33</xdr:row>
      <xdr:rowOff>12700</xdr:rowOff>
    </xdr:to>
    <xdr:cxnSp macro="">
      <xdr:nvCxnSpPr>
        <xdr:cNvPr id="64" name="直線コネクタ 63"/>
        <xdr:cNvCxnSpPr/>
      </xdr:nvCxnSpPr>
      <xdr:spPr>
        <a:xfrm>
          <a:off x="4737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39</xdr:row>
      <xdr:rowOff>127000</xdr:rowOff>
    </xdr:to>
    <xdr:cxnSp macro="">
      <xdr:nvCxnSpPr>
        <xdr:cNvPr id="65" name="直線コネクタ 64"/>
        <xdr:cNvCxnSpPr/>
      </xdr:nvCxnSpPr>
      <xdr:spPr>
        <a:xfrm flipV="1">
          <a:off x="3987800" y="637540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165100</xdr:rowOff>
    </xdr:from>
    <xdr:to>
      <xdr:col>19</xdr:col>
      <xdr:colOff>187325</xdr:colOff>
      <xdr:row>39</xdr:row>
      <xdr:rowOff>127000</xdr:rowOff>
    </xdr:to>
    <xdr:cxnSp macro="">
      <xdr:nvCxnSpPr>
        <xdr:cNvPr id="68" name="直線コネクタ 67"/>
        <xdr:cNvCxnSpPr/>
      </xdr:nvCxnSpPr>
      <xdr:spPr>
        <a:xfrm>
          <a:off x="3098800" y="65087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69" name="フローチャート: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0" name="テキスト ボックス 69"/>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165100</xdr:rowOff>
    </xdr:from>
    <xdr:to>
      <xdr:col>15</xdr:col>
      <xdr:colOff>98425</xdr:colOff>
      <xdr:row>41</xdr:row>
      <xdr:rowOff>127000</xdr:rowOff>
    </xdr:to>
    <xdr:cxnSp macro="">
      <xdr:nvCxnSpPr>
        <xdr:cNvPr id="71" name="直線コネクタ 70"/>
        <xdr:cNvCxnSpPr/>
      </xdr:nvCxnSpPr>
      <xdr:spPr>
        <a:xfrm flipV="1">
          <a:off x="2209800" y="65087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2" name="フローチャート: 判断 71"/>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73" name="テキスト ボックス 72"/>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88900</xdr:rowOff>
    </xdr:from>
    <xdr:to>
      <xdr:col>11</xdr:col>
      <xdr:colOff>9525</xdr:colOff>
      <xdr:row>41</xdr:row>
      <xdr:rowOff>127000</xdr:rowOff>
    </xdr:to>
    <xdr:cxnSp macro="">
      <xdr:nvCxnSpPr>
        <xdr:cNvPr id="74" name="直線コネクタ 73"/>
        <xdr:cNvCxnSpPr/>
      </xdr:nvCxnSpPr>
      <xdr:spPr>
        <a:xfrm>
          <a:off x="1320800" y="711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5" name="フローチャート: 判断 74"/>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6" name="テキスト ボックス 75"/>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77" name="フローチャート: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4" name="楕円 83"/>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60977</xdr:rowOff>
    </xdr:from>
    <xdr:ext cx="762000" cy="259045"/>
    <xdr:sp macro="" textlink="">
      <xdr:nvSpPr>
        <xdr:cNvPr id="85" name="人件費該当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76200</xdr:rowOff>
    </xdr:from>
    <xdr:to>
      <xdr:col>20</xdr:col>
      <xdr:colOff>38100</xdr:colOff>
      <xdr:row>40</xdr:row>
      <xdr:rowOff>6350</xdr:rowOff>
    </xdr:to>
    <xdr:sp macro="" textlink="">
      <xdr:nvSpPr>
        <xdr:cNvPr id="86" name="楕円 85"/>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162577</xdr:rowOff>
    </xdr:from>
    <xdr:ext cx="736600" cy="259045"/>
    <xdr:sp macro="" textlink="">
      <xdr:nvSpPr>
        <xdr:cNvPr id="87" name="テキスト ボックス 86"/>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114300</xdr:rowOff>
    </xdr:from>
    <xdr:to>
      <xdr:col>15</xdr:col>
      <xdr:colOff>149225</xdr:colOff>
      <xdr:row>38</xdr:row>
      <xdr:rowOff>44450</xdr:rowOff>
    </xdr:to>
    <xdr:sp macro="" textlink="">
      <xdr:nvSpPr>
        <xdr:cNvPr id="88" name="楕円 87"/>
        <xdr:cNvSpPr/>
      </xdr:nvSpPr>
      <xdr:spPr>
        <a:xfrm>
          <a:off x="3048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29227</xdr:rowOff>
    </xdr:from>
    <xdr:ext cx="762000" cy="259045"/>
    <xdr:sp macro="" textlink="">
      <xdr:nvSpPr>
        <xdr:cNvPr id="89" name="テキスト ボックス 88"/>
        <xdr:cNvSpPr txBox="1"/>
      </xdr:nvSpPr>
      <xdr:spPr>
        <a:xfrm>
          <a:off x="2717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0" name="楕円 89"/>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1" name="テキスト ボックス 90"/>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92" name="楕円 91"/>
        <xdr:cNvSpPr/>
      </xdr:nvSpPr>
      <xdr:spPr>
        <a:xfrm>
          <a:off x="1270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93" name="テキスト ボックス 92"/>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は、普通交付税等の増により算定上の分母となる経常一般財源等は増加している一方で、県立高校教室空調経費公費化事業の開始等に伴い、経常経費充当一般財源が増加しており、物件費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ポイント増加しました。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物件費の推移 Ｈ</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123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100">
              <a:solidFill>
                <a:schemeClr val="tx1"/>
              </a:solidFill>
              <a:latin typeface="ＭＳ Ｐゴシック" panose="020B0600070205080204" pitchFamily="50" charset="-128"/>
              <a:ea typeface="ＭＳ Ｐゴシック" panose="020B0600070205080204" pitchFamily="50" charset="-128"/>
            </a:rPr>
            <a:t>127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100">
              <a:solidFill>
                <a:schemeClr val="tx1"/>
              </a:solidFill>
              <a:latin typeface="ＭＳ Ｐゴシック" panose="020B0600070205080204" pitchFamily="50" charset="-128"/>
              <a:ea typeface="ＭＳ Ｐゴシック" panose="020B0600070205080204" pitchFamily="50" charset="-128"/>
            </a:rPr>
            <a:t>117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Ｒ３：</a:t>
          </a:r>
          <a:r>
            <a:rPr kumimoji="1" lang="en-US" altLang="ja-JP" sz="1100">
              <a:solidFill>
                <a:schemeClr val="tx1"/>
              </a:solidFill>
              <a:latin typeface="ＭＳ Ｐゴシック" panose="020B0600070205080204" pitchFamily="50" charset="-128"/>
              <a:ea typeface="ＭＳ Ｐゴシック" panose="020B0600070205080204" pitchFamily="50" charset="-128"/>
            </a:rPr>
            <a:t>123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123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128</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・デジタル化の推進による事務の効率化や、多様な団体との連携・協働を進め、より一層施策の実施効果を高めるなど効果的・効率的な事業執行により歳出抑制に取り組みます。</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12700</xdr:rowOff>
    </xdr:to>
    <xdr:cxnSp macro="">
      <xdr:nvCxnSpPr>
        <xdr:cNvPr id="115" name="直線コネクタ 114"/>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6"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7" name="直線コネクタ 116"/>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127000</xdr:rowOff>
    </xdr:to>
    <xdr:cxnSp macro="">
      <xdr:nvCxnSpPr>
        <xdr:cNvPr id="120" name="直線コネクタ 119"/>
        <xdr:cNvCxnSpPr/>
      </xdr:nvCxnSpPr>
      <xdr:spPr>
        <a:xfrm>
          <a:off x="15671800" y="3270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1"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2" name="フローチャート: 判断 121"/>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19</xdr:row>
      <xdr:rowOff>12700</xdr:rowOff>
    </xdr:to>
    <xdr:cxnSp macro="">
      <xdr:nvCxnSpPr>
        <xdr:cNvPr id="123" name="直線コネクタ 122"/>
        <xdr:cNvCxnSpPr/>
      </xdr:nvCxnSpPr>
      <xdr:spPr>
        <a:xfrm>
          <a:off x="14782800" y="3155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4" name="フローチャート: 判断 123"/>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5" name="テキスト ボックス 124"/>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19</xdr:row>
      <xdr:rowOff>12700</xdr:rowOff>
    </xdr:to>
    <xdr:cxnSp macro="">
      <xdr:nvCxnSpPr>
        <xdr:cNvPr id="126" name="直線コネクタ 125"/>
        <xdr:cNvCxnSpPr/>
      </xdr:nvCxnSpPr>
      <xdr:spPr>
        <a:xfrm flipV="1">
          <a:off x="13893800" y="3155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19050</xdr:rowOff>
    </xdr:from>
    <xdr:to>
      <xdr:col>74</xdr:col>
      <xdr:colOff>31750</xdr:colOff>
      <xdr:row>14</xdr:row>
      <xdr:rowOff>120650</xdr:rowOff>
    </xdr:to>
    <xdr:sp macro="" textlink="">
      <xdr:nvSpPr>
        <xdr:cNvPr id="127" name="フローチャート: 判断 126"/>
        <xdr:cNvSpPr/>
      </xdr:nvSpPr>
      <xdr:spPr>
        <a:xfrm>
          <a:off x="14732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28" name="テキスト ボックス 127"/>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12700</xdr:rowOff>
    </xdr:from>
    <xdr:to>
      <xdr:col>69</xdr:col>
      <xdr:colOff>92075</xdr:colOff>
      <xdr:row>20</xdr:row>
      <xdr:rowOff>69850</xdr:rowOff>
    </xdr:to>
    <xdr:cxnSp macro="">
      <xdr:nvCxnSpPr>
        <xdr:cNvPr id="129" name="直線コネクタ 128"/>
        <xdr:cNvCxnSpPr/>
      </xdr:nvCxnSpPr>
      <xdr:spPr>
        <a:xfrm flipV="1">
          <a:off x="13004800" y="3270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0" name="フローチャート: 判断 129"/>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1" name="テキスト ボックス 130"/>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2" name="フローチャート: 判断 131"/>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33" name="テキスト ボックス 132"/>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76200</xdr:rowOff>
    </xdr:from>
    <xdr:to>
      <xdr:col>82</xdr:col>
      <xdr:colOff>158750</xdr:colOff>
      <xdr:row>20</xdr:row>
      <xdr:rowOff>6350</xdr:rowOff>
    </xdr:to>
    <xdr:sp macro="" textlink="">
      <xdr:nvSpPr>
        <xdr:cNvPr id="139" name="楕円 138"/>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156227</xdr:rowOff>
    </xdr:from>
    <xdr:ext cx="762000" cy="259045"/>
    <xdr:sp macro="" textlink="">
      <xdr:nvSpPr>
        <xdr:cNvPr id="140" name="物件費該当値テキスト"/>
        <xdr:cNvSpPr txBox="1"/>
      </xdr:nvSpPr>
      <xdr:spPr>
        <a:xfrm>
          <a:off x="16598900" y="32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1" name="楕円 140"/>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2" name="テキスト ボックス 141"/>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19050</xdr:rowOff>
    </xdr:from>
    <xdr:to>
      <xdr:col>74</xdr:col>
      <xdr:colOff>31750</xdr:colOff>
      <xdr:row>18</xdr:row>
      <xdr:rowOff>120650</xdr:rowOff>
    </xdr:to>
    <xdr:sp macro="" textlink="">
      <xdr:nvSpPr>
        <xdr:cNvPr id="143" name="楕円 142"/>
        <xdr:cNvSpPr/>
      </xdr:nvSpPr>
      <xdr:spPr>
        <a:xfrm>
          <a:off x="14732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105427</xdr:rowOff>
    </xdr:from>
    <xdr:ext cx="762000" cy="259045"/>
    <xdr:sp macro="" textlink="">
      <xdr:nvSpPr>
        <xdr:cNvPr id="144" name="テキスト ボックス 143"/>
        <xdr:cNvSpPr txBox="1"/>
      </xdr:nvSpPr>
      <xdr:spPr>
        <a:xfrm>
          <a:off x="14401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133350</xdr:rowOff>
    </xdr:from>
    <xdr:to>
      <xdr:col>69</xdr:col>
      <xdr:colOff>142875</xdr:colOff>
      <xdr:row>19</xdr:row>
      <xdr:rowOff>63500</xdr:rowOff>
    </xdr:to>
    <xdr:sp macro="" textlink="">
      <xdr:nvSpPr>
        <xdr:cNvPr id="145" name="楕円 144"/>
        <xdr:cNvSpPr/>
      </xdr:nvSpPr>
      <xdr:spPr>
        <a:xfrm>
          <a:off x="13843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46" name="テキスト ボックス 145"/>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19050</xdr:rowOff>
    </xdr:from>
    <xdr:to>
      <xdr:col>65</xdr:col>
      <xdr:colOff>53975</xdr:colOff>
      <xdr:row>20</xdr:row>
      <xdr:rowOff>120650</xdr:rowOff>
    </xdr:to>
    <xdr:sp macro="" textlink="">
      <xdr:nvSpPr>
        <xdr:cNvPr id="147" name="楕円 146"/>
        <xdr:cNvSpPr/>
      </xdr:nvSpPr>
      <xdr:spPr>
        <a:xfrm>
          <a:off x="12954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105427</xdr:rowOff>
    </xdr:from>
    <xdr:ext cx="762000" cy="259045"/>
    <xdr:sp macro="" textlink="">
      <xdr:nvSpPr>
        <xdr:cNvPr id="148" name="テキスト ボックス 147"/>
        <xdr:cNvSpPr txBox="1"/>
      </xdr:nvSpPr>
      <xdr:spPr>
        <a:xfrm>
          <a:off x="12623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の経常経費充当一般財源は、難病医療費助成事業の増などにより増加したものの、普通交付税等の増により算定上の分母となる経常一般財源等も増加しており、扶助費は前年度と同率となり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扶助費の推移　Ｈ</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53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100">
              <a:solidFill>
                <a:schemeClr val="tx1"/>
              </a:solidFill>
              <a:latin typeface="ＭＳ Ｐゴシック" panose="020B0600070205080204" pitchFamily="50" charset="-128"/>
              <a:ea typeface="ＭＳ Ｐゴシック" panose="020B0600070205080204" pitchFamily="50" charset="-128"/>
            </a:rPr>
            <a:t>54</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100">
              <a:solidFill>
                <a:schemeClr val="tx1"/>
              </a:solidFill>
              <a:latin typeface="ＭＳ Ｐゴシック" panose="020B0600070205080204" pitchFamily="50" charset="-128"/>
              <a:ea typeface="ＭＳ Ｐゴシック" panose="020B0600070205080204" pitchFamily="50" charset="-128"/>
            </a:rPr>
            <a:t>54</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Ｒ３：</a:t>
          </a:r>
          <a:r>
            <a:rPr kumimoji="1" lang="en-US" altLang="ja-JP" sz="1100">
              <a:solidFill>
                <a:schemeClr val="tx1"/>
              </a:solidFill>
              <a:latin typeface="ＭＳ Ｐゴシック" panose="020B0600070205080204" pitchFamily="50" charset="-128"/>
              <a:ea typeface="ＭＳ Ｐゴシック" panose="020B0600070205080204" pitchFamily="50" charset="-128"/>
            </a:rPr>
            <a:t>58</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56</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57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・今後も、社会保障関係経費等の増加が見込まれていることから、歳入確保・歳出の見直しの徹底を図り、持続可能な財政運営を行ってまいります。</a:t>
          </a:r>
        </a:p>
      </xdr:txBody>
    </xdr:sp>
    <xdr:clientData/>
  </xdr:twoCellAnchor>
  <xdr:oneCellAnchor>
    <xdr:from>
      <xdr:col>3</xdr:col>
      <xdr:colOff>123825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3" name="直線コネクタ 172"/>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5" name="直線コネクタ 17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6" name="扶助費最大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7" name="直線コネクタ 176"/>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78" name="直線コネクタ 177"/>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7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0" name="フローチャート: 判断 17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1" name="直線コネクタ 180"/>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2" name="フローチャート: 判断 18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3" name="テキスト ボックス 18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84" name="直線コネクタ 183"/>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5" name="フローチャート: 判断 18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86" name="テキスト ボックス 18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50800</xdr:rowOff>
    </xdr:to>
    <xdr:cxnSp macro="">
      <xdr:nvCxnSpPr>
        <xdr:cNvPr id="187" name="直線コネクタ 186"/>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88" name="フローチャート: 判断 18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89" name="テキスト ボックス 18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0" name="フローチャート: 判断 18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1" name="テキスト ボックス 19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7" name="楕円 19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198"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199" name="楕円 198"/>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0" name="テキスト ボックス 199"/>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1" name="楕円 20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2" name="テキスト ボックス 20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3" name="楕円 202"/>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4" name="テキスト ボックス 203"/>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5" name="楕円 204"/>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06" name="テキスト ボックス 205"/>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panose="020B0600070205080204" pitchFamily="50" charset="-128"/>
              <a:ea typeface="ＭＳ Ｐゴシック" panose="020B0600070205080204" pitchFamily="50" charset="-128"/>
            </a:rPr>
            <a:t>・その他は、維持補修費、貸付金及び繰出金を対象としています。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・その他経費の経常経費充当一般財源は、国民健康保険制度の見直しに伴う国民健康保険事業特別会計の創設により、補助費等から繰出金に性質が変わったことでＨ</a:t>
          </a:r>
          <a:r>
            <a:rPr kumimoji="1" lang="en-US" altLang="ja-JP" sz="900">
              <a:solidFill>
                <a:schemeClr val="tx1"/>
              </a:solidFill>
              <a:latin typeface="ＭＳ Ｐゴシック" panose="020B0600070205080204" pitchFamily="50" charset="-128"/>
              <a:ea typeface="ＭＳ Ｐゴシック" panose="020B0600070205080204" pitchFamily="50" charset="-128"/>
            </a:rPr>
            <a:t>30</a:t>
          </a:r>
          <a:r>
            <a:rPr kumimoji="1" lang="ja-JP" altLang="en-US" sz="900">
              <a:solidFill>
                <a:schemeClr val="tx1"/>
              </a:solidFill>
              <a:latin typeface="ＭＳ Ｐゴシック" panose="020B0600070205080204" pitchFamily="50" charset="-128"/>
              <a:ea typeface="ＭＳ Ｐゴシック" panose="020B0600070205080204" pitchFamily="50" charset="-128"/>
            </a:rPr>
            <a:t>年度に大幅に増加し、その後は横ばい傾向にあります。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・Ｒ５年度の経常経費充当一般財源は、Ｒ４年度と概ね同水準となった一方で、普通交付税等の増により算定上の分母となる経常一般財源等が増加したことで、その他経費は前年度から</a:t>
          </a:r>
          <a:r>
            <a:rPr kumimoji="1" lang="en-US" altLang="ja-JP" sz="900">
              <a:solidFill>
                <a:schemeClr val="tx1"/>
              </a:solidFill>
              <a:latin typeface="ＭＳ Ｐゴシック" panose="020B0600070205080204" pitchFamily="50" charset="-128"/>
              <a:ea typeface="ＭＳ Ｐゴシック" panose="020B0600070205080204" pitchFamily="50" charset="-128"/>
            </a:rPr>
            <a:t>0.1</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ポイント減少しました。</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その他の推移　Ｈ</a:t>
          </a:r>
          <a:r>
            <a:rPr kumimoji="1" lang="en-US" altLang="ja-JP" sz="900">
              <a:solidFill>
                <a:schemeClr val="tx1"/>
              </a:solidFill>
              <a:latin typeface="ＭＳ Ｐゴシック" panose="020B0600070205080204" pitchFamily="50" charset="-128"/>
              <a:ea typeface="ＭＳ Ｐゴシック" panose="020B0600070205080204" pitchFamily="50" charset="-128"/>
            </a:rPr>
            <a:t>30</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110</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900">
              <a:solidFill>
                <a:schemeClr val="tx1"/>
              </a:solidFill>
              <a:latin typeface="ＭＳ Ｐゴシック" panose="020B0600070205080204" pitchFamily="50" charset="-128"/>
              <a:ea typeface="ＭＳ Ｐゴシック" panose="020B0600070205080204" pitchFamily="50" charset="-128"/>
            </a:rPr>
            <a:t>107</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900">
              <a:solidFill>
                <a:schemeClr val="tx1"/>
              </a:solidFill>
              <a:latin typeface="ＭＳ Ｐゴシック" panose="020B0600070205080204" pitchFamily="50" charset="-128"/>
              <a:ea typeface="ＭＳ Ｐゴシック" panose="020B0600070205080204" pitchFamily="50" charset="-128"/>
            </a:rPr>
            <a:t>92</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900">
              <a:solidFill>
                <a:schemeClr val="tx1"/>
              </a:solidFill>
              <a:latin typeface="ＭＳ Ｐゴシック" panose="020B0600070205080204" pitchFamily="50" charset="-128"/>
              <a:ea typeface="ＭＳ Ｐゴシック" panose="020B0600070205080204" pitchFamily="50" charset="-128"/>
            </a:rPr>
            <a:t>109</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900">
              <a:solidFill>
                <a:schemeClr val="tx1"/>
              </a:solidFill>
              <a:latin typeface="ＭＳ Ｐゴシック" panose="020B0600070205080204" pitchFamily="50" charset="-128"/>
              <a:ea typeface="ＭＳ Ｐゴシック" panose="020B0600070205080204" pitchFamily="50" charset="-128"/>
            </a:rPr>
            <a:t>107</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900">
              <a:solidFill>
                <a:schemeClr val="tx1"/>
              </a:solidFill>
              <a:latin typeface="ＭＳ Ｐゴシック" panose="020B0600070205080204" pitchFamily="50" charset="-128"/>
              <a:ea typeface="ＭＳ Ｐゴシック" panose="020B0600070205080204" pitchFamily="50" charset="-128"/>
            </a:rPr>
            <a:t>103</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・今後も、公共土木施設等の老朽化に伴う維持補修費の増加などが見込まれますが、適正管理と事業の平準化等により持続可能な財政運営を行ってまいります。</a:t>
          </a:r>
        </a:p>
      </xdr:txBody>
    </xdr:sp>
    <xdr:clientData/>
  </xdr:twoCellAnchor>
  <xdr:oneCellAnchor>
    <xdr:from>
      <xdr:col>62</xdr:col>
      <xdr:colOff>6350</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0" name="直線コネクタ 229"/>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1"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2" name="直線コネクタ 231"/>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4" name="直線コネクタ 23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24130</xdr:rowOff>
    </xdr:from>
    <xdr:to>
      <xdr:col>82</xdr:col>
      <xdr:colOff>107950</xdr:colOff>
      <xdr:row>61</xdr:row>
      <xdr:rowOff>69850</xdr:rowOff>
    </xdr:to>
    <xdr:cxnSp macro="">
      <xdr:nvCxnSpPr>
        <xdr:cNvPr id="235" name="直線コネクタ 234"/>
        <xdr:cNvCxnSpPr/>
      </xdr:nvCxnSpPr>
      <xdr:spPr>
        <a:xfrm flipV="1">
          <a:off x="15671800" y="1048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36" name="その他平均値テキスト"/>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7" name="フローチャート: 判断 236"/>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24130</xdr:rowOff>
    </xdr:from>
    <xdr:to>
      <xdr:col>78</xdr:col>
      <xdr:colOff>69850</xdr:colOff>
      <xdr:row>61</xdr:row>
      <xdr:rowOff>69850</xdr:rowOff>
    </xdr:to>
    <xdr:cxnSp macro="">
      <xdr:nvCxnSpPr>
        <xdr:cNvPr id="238" name="直線コネクタ 237"/>
        <xdr:cNvCxnSpPr/>
      </xdr:nvCxnSpPr>
      <xdr:spPr>
        <a:xfrm>
          <a:off x="14782800" y="1048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39" name="フローチャート: 判断 238"/>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27957</xdr:rowOff>
    </xdr:from>
    <xdr:ext cx="736600" cy="259045"/>
    <xdr:sp macro="" textlink="">
      <xdr:nvSpPr>
        <xdr:cNvPr id="240" name="テキスト ボックス 239"/>
        <xdr:cNvSpPr txBox="1"/>
      </xdr:nvSpPr>
      <xdr:spPr>
        <a:xfrm>
          <a:off x="15290800" y="997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24130</xdr:rowOff>
    </xdr:to>
    <xdr:cxnSp macro="">
      <xdr:nvCxnSpPr>
        <xdr:cNvPr id="241" name="直線コネクタ 240"/>
        <xdr:cNvCxnSpPr/>
      </xdr:nvCxnSpPr>
      <xdr:spPr>
        <a:xfrm>
          <a:off x="13893800" y="10299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2" name="フローチャート: 判断 241"/>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43" name="テキスト ボックス 242"/>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115570</xdr:rowOff>
    </xdr:to>
    <xdr:cxnSp macro="">
      <xdr:nvCxnSpPr>
        <xdr:cNvPr id="244" name="直線コネクタ 243"/>
        <xdr:cNvCxnSpPr/>
      </xdr:nvCxnSpPr>
      <xdr:spPr>
        <a:xfrm flipV="1">
          <a:off x="13004800" y="10299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5" name="フローチャート: 判断 244"/>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46" name="テキスト ボックス 245"/>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7" name="フローチャート: 判断 246"/>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107967</xdr:rowOff>
    </xdr:from>
    <xdr:ext cx="762000" cy="259045"/>
    <xdr:sp macro="" textlink="">
      <xdr:nvSpPr>
        <xdr:cNvPr id="248" name="テキスト ボックス 247"/>
        <xdr:cNvSpPr txBox="1"/>
      </xdr:nvSpPr>
      <xdr:spPr>
        <a:xfrm>
          <a:off x="12623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54" name="楕円 253"/>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53357</xdr:rowOff>
    </xdr:from>
    <xdr:ext cx="762000" cy="259045"/>
    <xdr:sp macro="" textlink="">
      <xdr:nvSpPr>
        <xdr:cNvPr id="255" name="その他該当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56" name="楕円 255"/>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57" name="テキスト ボックス 256"/>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144780</xdr:rowOff>
    </xdr:from>
    <xdr:to>
      <xdr:col>74</xdr:col>
      <xdr:colOff>31750</xdr:colOff>
      <xdr:row>61</xdr:row>
      <xdr:rowOff>74930</xdr:rowOff>
    </xdr:to>
    <xdr:sp macro="" textlink="">
      <xdr:nvSpPr>
        <xdr:cNvPr id="258" name="楕円 257"/>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59707</xdr:rowOff>
    </xdr:from>
    <xdr:ext cx="762000" cy="259045"/>
    <xdr:sp macro="" textlink="">
      <xdr:nvSpPr>
        <xdr:cNvPr id="259" name="テキスト ボックス 258"/>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60" name="楕円 259"/>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61" name="テキスト ボックス 260"/>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64770</xdr:rowOff>
    </xdr:from>
    <xdr:to>
      <xdr:col>65</xdr:col>
      <xdr:colOff>53975</xdr:colOff>
      <xdr:row>61</xdr:row>
      <xdr:rowOff>166370</xdr:rowOff>
    </xdr:to>
    <xdr:sp macro="" textlink="">
      <xdr:nvSpPr>
        <xdr:cNvPr id="262" name="楕円 261"/>
        <xdr:cNvSpPr/>
      </xdr:nvSpPr>
      <xdr:spPr>
        <a:xfrm>
          <a:off x="12954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151147</xdr:rowOff>
    </xdr:from>
    <xdr:ext cx="762000" cy="259045"/>
    <xdr:sp macro="" textlink="">
      <xdr:nvSpPr>
        <xdr:cNvPr id="263" name="テキスト ボックス 262"/>
        <xdr:cNvSpPr txBox="1"/>
      </xdr:nvSpPr>
      <xdr:spPr>
        <a:xfrm>
          <a:off x="12623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は、普通交付税等の増により算定上の分母となる経常一般財源等は増加している一方で、個人県民税（株式譲渡所得割）の増に伴う株式等譲渡所得割交付金の増などにより、経常経費充当一般財源が増加しており、補助費等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0.7</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補助費等の推移　Ｈ</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588</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100">
              <a:solidFill>
                <a:schemeClr val="tx1"/>
              </a:solidFill>
              <a:latin typeface="ＭＳ Ｐゴシック" panose="020B0600070205080204" pitchFamily="50" charset="-128"/>
              <a:ea typeface="ＭＳ Ｐゴシック" panose="020B0600070205080204" pitchFamily="50" charset="-128"/>
            </a:rPr>
            <a:t>600</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100">
              <a:solidFill>
                <a:schemeClr val="tx1"/>
              </a:solidFill>
              <a:latin typeface="ＭＳ Ｐゴシック" panose="020B0600070205080204" pitchFamily="50" charset="-128"/>
              <a:ea typeface="ＭＳ Ｐゴシック" panose="020B0600070205080204" pitchFamily="50" charset="-128"/>
            </a:rPr>
            <a:t>609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1100">
              <a:solidFill>
                <a:schemeClr val="tx1"/>
              </a:solidFill>
              <a:latin typeface="ＭＳ Ｐゴシック" panose="020B0600070205080204" pitchFamily="50" charset="-128"/>
              <a:ea typeface="ＭＳ Ｐゴシック" panose="020B0600070205080204" pitchFamily="50" charset="-128"/>
            </a:rPr>
            <a:t>632</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630</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650</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・今後も、社会保障関係経費等の増加が見込まれていることから、歳入確保・歳出の見直しの徹底を図り、持続可能な財政運営を行ってまいります。</a:t>
          </a:r>
        </a:p>
      </xdr:txBody>
    </xdr:sp>
    <xdr:clientData/>
  </xdr:twoCellAnchor>
  <xdr:oneCellAnchor>
    <xdr:from>
      <xdr:col>62</xdr:col>
      <xdr:colOff>6350</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41</xdr:row>
      <xdr:rowOff>95250</xdr:rowOff>
    </xdr:to>
    <xdr:cxnSp macro="">
      <xdr:nvCxnSpPr>
        <xdr:cNvPr id="289" name="直線コネクタ 288"/>
        <xdr:cNvCxnSpPr/>
      </xdr:nvCxnSpPr>
      <xdr:spPr>
        <a:xfrm flipV="1">
          <a:off x="16510000" y="5689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29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291" name="直線コネクタ 29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2"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3" name="直線コネクタ 292"/>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139700</xdr:rowOff>
    </xdr:from>
    <xdr:to>
      <xdr:col>82</xdr:col>
      <xdr:colOff>107950</xdr:colOff>
      <xdr:row>37</xdr:row>
      <xdr:rowOff>57150</xdr:rowOff>
    </xdr:to>
    <xdr:cxnSp macro="">
      <xdr:nvCxnSpPr>
        <xdr:cNvPr id="294" name="直線コネクタ 293"/>
        <xdr:cNvCxnSpPr/>
      </xdr:nvCxnSpPr>
      <xdr:spPr>
        <a:xfrm>
          <a:off x="15671800" y="6311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295" name="補助費等平均値テキスト"/>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6" name="フローチャート: 判断 295"/>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139700</xdr:rowOff>
    </xdr:to>
    <xdr:cxnSp macro="">
      <xdr:nvCxnSpPr>
        <xdr:cNvPr id="297" name="直線コネクタ 296"/>
        <xdr:cNvCxnSpPr/>
      </xdr:nvCxnSpPr>
      <xdr:spPr>
        <a:xfrm>
          <a:off x="14782800" y="6184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298" name="フローチャート: 判断 297"/>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299" name="テキスト ボックス 298"/>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152400</xdr:rowOff>
    </xdr:to>
    <xdr:cxnSp macro="">
      <xdr:nvCxnSpPr>
        <xdr:cNvPr id="300" name="直線コネクタ 299"/>
        <xdr:cNvCxnSpPr/>
      </xdr:nvCxnSpPr>
      <xdr:spPr>
        <a:xfrm flipV="1">
          <a:off x="13893800" y="6184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2" name="テキスト ボックス 301"/>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152400</xdr:rowOff>
    </xdr:to>
    <xdr:cxnSp macro="">
      <xdr:nvCxnSpPr>
        <xdr:cNvPr id="303" name="直線コネクタ 302"/>
        <xdr:cNvCxnSpPr/>
      </xdr:nvCxnSpPr>
      <xdr:spPr>
        <a:xfrm>
          <a:off x="130048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4" name="フローチャート: 判断 303"/>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5" name="テキスト ボックス 304"/>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06" name="フローチャート: 判断 305"/>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07" name="テキスト ボックス 306"/>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6350</xdr:rowOff>
    </xdr:from>
    <xdr:to>
      <xdr:col>82</xdr:col>
      <xdr:colOff>158750</xdr:colOff>
      <xdr:row>37</xdr:row>
      <xdr:rowOff>107950</xdr:rowOff>
    </xdr:to>
    <xdr:sp macro="" textlink="">
      <xdr:nvSpPr>
        <xdr:cNvPr id="313" name="楕円 312"/>
        <xdr:cNvSpPr/>
      </xdr:nvSpPr>
      <xdr:spPr>
        <a:xfrm>
          <a:off x="16459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22877</xdr:rowOff>
    </xdr:from>
    <xdr:ext cx="762000" cy="259045"/>
    <xdr:sp macro="" textlink="">
      <xdr:nvSpPr>
        <xdr:cNvPr id="314" name="補助費等該当値テキスト"/>
        <xdr:cNvSpPr txBox="1"/>
      </xdr:nvSpPr>
      <xdr:spPr>
        <a:xfrm>
          <a:off x="16598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88900</xdr:rowOff>
    </xdr:from>
    <xdr:to>
      <xdr:col>78</xdr:col>
      <xdr:colOff>120650</xdr:colOff>
      <xdr:row>37</xdr:row>
      <xdr:rowOff>19050</xdr:rowOff>
    </xdr:to>
    <xdr:sp macro="" textlink="">
      <xdr:nvSpPr>
        <xdr:cNvPr id="315" name="楕円 314"/>
        <xdr:cNvSpPr/>
      </xdr:nvSpPr>
      <xdr:spPr>
        <a:xfrm>
          <a:off x="15621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16" name="テキスト ボックス 315"/>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17" name="楕円 31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101600</xdr:rowOff>
    </xdr:from>
    <xdr:to>
      <xdr:col>69</xdr:col>
      <xdr:colOff>142875</xdr:colOff>
      <xdr:row>37</xdr:row>
      <xdr:rowOff>31750</xdr:rowOff>
    </xdr:to>
    <xdr:sp macro="" textlink="">
      <xdr:nvSpPr>
        <xdr:cNvPr id="319" name="楕円 318"/>
        <xdr:cNvSpPr/>
      </xdr:nvSpPr>
      <xdr:spPr>
        <a:xfrm>
          <a:off x="13843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41927</xdr:rowOff>
    </xdr:from>
    <xdr:ext cx="762000" cy="259045"/>
    <xdr:sp macro="" textlink="">
      <xdr:nvSpPr>
        <xdr:cNvPr id="320" name="テキスト ボックス 319"/>
        <xdr:cNvSpPr txBox="1"/>
      </xdr:nvSpPr>
      <xdr:spPr>
        <a:xfrm>
          <a:off x="13512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楕円 32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・Ｒ５年度においては、償還が完了した既発債よりも新たに償還が始まった既発債に係る元利償還金が少なかったこと等により元利償還金が前年度と比べ減となったため、経常経費充当一般財源は対前年度比</a:t>
          </a:r>
          <a:r>
            <a:rPr kumimoji="1" lang="en-US" altLang="ja-JP" sz="1000">
              <a:solidFill>
                <a:schemeClr val="tx1"/>
              </a:solidFill>
              <a:latin typeface="ＭＳ Ｐゴシック" panose="020B0600070205080204" pitchFamily="50" charset="-128"/>
              <a:ea typeface="ＭＳ Ｐゴシック" panose="020B0600070205080204" pitchFamily="50" charset="-128"/>
            </a:rPr>
            <a:t>0.2</a:t>
          </a:r>
          <a:r>
            <a:rPr kumimoji="1" lang="ja-JP" altLang="en-US" sz="1000">
              <a:solidFill>
                <a:schemeClr val="tx1"/>
              </a:solidFill>
              <a:latin typeface="ＭＳ Ｐゴシック" panose="020B0600070205080204" pitchFamily="50" charset="-128"/>
              <a:ea typeface="ＭＳ Ｐゴシック" panose="020B0600070205080204" pitchFamily="50" charset="-128"/>
            </a:rPr>
            <a:t>％（約１億円）の減となり、また、普通交付税等の増により算定上の分母となる経常一般財源等も増加しており、公債費は前年度から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0.1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ポイント減少しました。</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公債費の推移　Ｈ</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596</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000">
              <a:solidFill>
                <a:schemeClr val="tx1"/>
              </a:solidFill>
              <a:latin typeface="ＭＳ Ｐゴシック" panose="020B0600070205080204" pitchFamily="50" charset="-128"/>
              <a:ea typeface="ＭＳ Ｐゴシック" panose="020B0600070205080204" pitchFamily="50" charset="-128"/>
            </a:rPr>
            <a:t>595</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000">
              <a:solidFill>
                <a:schemeClr val="tx1"/>
              </a:solidFill>
              <a:latin typeface="ＭＳ Ｐゴシック" panose="020B0600070205080204" pitchFamily="50" charset="-128"/>
              <a:ea typeface="ＭＳ Ｐゴシック" panose="020B0600070205080204" pitchFamily="50" charset="-128"/>
            </a:rPr>
            <a:t>595</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1000">
              <a:solidFill>
                <a:schemeClr val="tx1"/>
              </a:solidFill>
              <a:latin typeface="ＭＳ Ｐゴシック" panose="020B0600070205080204" pitchFamily="50" charset="-128"/>
              <a:ea typeface="ＭＳ Ｐゴシック" panose="020B0600070205080204" pitchFamily="50" charset="-128"/>
            </a:rPr>
            <a:t>598</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000">
              <a:solidFill>
                <a:schemeClr val="tx1"/>
              </a:solidFill>
              <a:latin typeface="ＭＳ Ｐゴシック" panose="020B0600070205080204" pitchFamily="50" charset="-128"/>
              <a:ea typeface="ＭＳ Ｐゴシック" panose="020B0600070205080204" pitchFamily="50" charset="-128"/>
            </a:rPr>
            <a:t>600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000">
              <a:solidFill>
                <a:schemeClr val="tx1"/>
              </a:solidFill>
              <a:latin typeface="ＭＳ Ｐゴシック" panose="020B0600070205080204" pitchFamily="50" charset="-128"/>
              <a:ea typeface="ＭＳ Ｐゴシック" panose="020B0600070205080204" pitchFamily="50" charset="-128"/>
            </a:rPr>
            <a:t>599</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・公債費における経常収支比率は、グループ内平均額を下回って推移しています。</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・今後も、財政規模に応じた、より的確な県債残高の管理を行ってまいります。</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0" name="直線コネクタ 349"/>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1" name="公債費最小値テキスト"/>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2" name="直線コネクタ 351"/>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3"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4" name="直線コネクタ 353"/>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94343</xdr:rowOff>
    </xdr:from>
    <xdr:to>
      <xdr:col>24</xdr:col>
      <xdr:colOff>25400</xdr:colOff>
      <xdr:row>74</xdr:row>
      <xdr:rowOff>110672</xdr:rowOff>
    </xdr:to>
    <xdr:cxnSp macro="">
      <xdr:nvCxnSpPr>
        <xdr:cNvPr id="355" name="直線コネクタ 354"/>
        <xdr:cNvCxnSpPr/>
      </xdr:nvCxnSpPr>
      <xdr:spPr>
        <a:xfrm flipV="1">
          <a:off x="3987800" y="12781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40113</xdr:rowOff>
    </xdr:from>
    <xdr:ext cx="762000" cy="259045"/>
    <xdr:sp macro="" textlink="">
      <xdr:nvSpPr>
        <xdr:cNvPr id="356" name="公債費平均値テキスト"/>
        <xdr:cNvSpPr txBox="1"/>
      </xdr:nvSpPr>
      <xdr:spPr>
        <a:xfrm>
          <a:off x="4914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7" name="フローチャート: 判断 356"/>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102507</xdr:rowOff>
    </xdr:from>
    <xdr:to>
      <xdr:col>19</xdr:col>
      <xdr:colOff>187325</xdr:colOff>
      <xdr:row>74</xdr:row>
      <xdr:rowOff>110672</xdr:rowOff>
    </xdr:to>
    <xdr:cxnSp macro="">
      <xdr:nvCxnSpPr>
        <xdr:cNvPr id="358" name="直線コネクタ 357"/>
        <xdr:cNvCxnSpPr/>
      </xdr:nvCxnSpPr>
      <xdr:spPr>
        <a:xfrm>
          <a:off x="3098800" y="12618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59" name="フローチャート: 判断 35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0" name="テキスト ボックス 35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102507</xdr:rowOff>
    </xdr:from>
    <xdr:to>
      <xdr:col>15</xdr:col>
      <xdr:colOff>98425</xdr:colOff>
      <xdr:row>75</xdr:row>
      <xdr:rowOff>37193</xdr:rowOff>
    </xdr:to>
    <xdr:cxnSp macro="">
      <xdr:nvCxnSpPr>
        <xdr:cNvPr id="361" name="直線コネクタ 360"/>
        <xdr:cNvCxnSpPr/>
      </xdr:nvCxnSpPr>
      <xdr:spPr>
        <a:xfrm flipV="1">
          <a:off x="2209800" y="126183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2" name="フローチャート: 判断 361"/>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63" name="テキスト ボックス 362"/>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37193</xdr:rowOff>
    </xdr:from>
    <xdr:to>
      <xdr:col>11</xdr:col>
      <xdr:colOff>9525</xdr:colOff>
      <xdr:row>75</xdr:row>
      <xdr:rowOff>69850</xdr:rowOff>
    </xdr:to>
    <xdr:cxnSp macro="">
      <xdr:nvCxnSpPr>
        <xdr:cNvPr id="364" name="直線コネクタ 363"/>
        <xdr:cNvCxnSpPr/>
      </xdr:nvCxnSpPr>
      <xdr:spPr>
        <a:xfrm flipV="1">
          <a:off x="1320800" y="12895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5" name="フローチャート: 判断 36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66" name="テキスト ボックス 36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7" name="フローチャート: 判断 366"/>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146248</xdr:rowOff>
    </xdr:from>
    <xdr:ext cx="762000" cy="259045"/>
    <xdr:sp macro="" textlink="">
      <xdr:nvSpPr>
        <xdr:cNvPr id="368" name="テキスト ボックス 367"/>
        <xdr:cNvSpPr txBox="1"/>
      </xdr:nvSpPr>
      <xdr:spPr>
        <a:xfrm>
          <a:off x="939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43543</xdr:rowOff>
    </xdr:from>
    <xdr:to>
      <xdr:col>24</xdr:col>
      <xdr:colOff>76200</xdr:colOff>
      <xdr:row>74</xdr:row>
      <xdr:rowOff>145143</xdr:rowOff>
    </xdr:to>
    <xdr:sp macro="" textlink="">
      <xdr:nvSpPr>
        <xdr:cNvPr id="374" name="楕円 373"/>
        <xdr:cNvSpPr/>
      </xdr:nvSpPr>
      <xdr:spPr>
        <a:xfrm>
          <a:off x="4775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60070</xdr:rowOff>
    </xdr:from>
    <xdr:ext cx="762000" cy="259045"/>
    <xdr:sp macro="" textlink="">
      <xdr:nvSpPr>
        <xdr:cNvPr id="375" name="公債費該当値テキスト"/>
        <xdr:cNvSpPr txBox="1"/>
      </xdr:nvSpPr>
      <xdr:spPr>
        <a:xfrm>
          <a:off x="4914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59872</xdr:rowOff>
    </xdr:from>
    <xdr:to>
      <xdr:col>20</xdr:col>
      <xdr:colOff>38100</xdr:colOff>
      <xdr:row>74</xdr:row>
      <xdr:rowOff>161472</xdr:rowOff>
    </xdr:to>
    <xdr:sp macro="" textlink="">
      <xdr:nvSpPr>
        <xdr:cNvPr id="376" name="楕円 375"/>
        <xdr:cNvSpPr/>
      </xdr:nvSpPr>
      <xdr:spPr>
        <a:xfrm>
          <a:off x="3937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199</xdr:rowOff>
    </xdr:from>
    <xdr:ext cx="736600" cy="259045"/>
    <xdr:sp macro="" textlink="">
      <xdr:nvSpPr>
        <xdr:cNvPr id="377" name="テキスト ボックス 376"/>
        <xdr:cNvSpPr txBox="1"/>
      </xdr:nvSpPr>
      <xdr:spPr>
        <a:xfrm>
          <a:off x="3606800" y="1251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51707</xdr:rowOff>
    </xdr:from>
    <xdr:to>
      <xdr:col>15</xdr:col>
      <xdr:colOff>149225</xdr:colOff>
      <xdr:row>73</xdr:row>
      <xdr:rowOff>153307</xdr:rowOff>
    </xdr:to>
    <xdr:sp macro="" textlink="">
      <xdr:nvSpPr>
        <xdr:cNvPr id="378" name="楕円 377"/>
        <xdr:cNvSpPr/>
      </xdr:nvSpPr>
      <xdr:spPr>
        <a:xfrm>
          <a:off x="3048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163484</xdr:rowOff>
    </xdr:from>
    <xdr:ext cx="762000" cy="259045"/>
    <xdr:sp macro="" textlink="">
      <xdr:nvSpPr>
        <xdr:cNvPr id="379" name="テキスト ボックス 378"/>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157843</xdr:rowOff>
    </xdr:from>
    <xdr:to>
      <xdr:col>11</xdr:col>
      <xdr:colOff>60325</xdr:colOff>
      <xdr:row>75</xdr:row>
      <xdr:rowOff>87993</xdr:rowOff>
    </xdr:to>
    <xdr:sp macro="" textlink="">
      <xdr:nvSpPr>
        <xdr:cNvPr id="380" name="楕円 379"/>
        <xdr:cNvSpPr/>
      </xdr:nvSpPr>
      <xdr:spPr>
        <a:xfrm>
          <a:off x="2159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98170</xdr:rowOff>
    </xdr:from>
    <xdr:ext cx="762000" cy="259045"/>
    <xdr:sp macro="" textlink="">
      <xdr:nvSpPr>
        <xdr:cNvPr id="381" name="テキスト ボックス 380"/>
        <xdr:cNvSpPr txBox="1"/>
      </xdr:nvSpPr>
      <xdr:spPr>
        <a:xfrm>
          <a:off x="1828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82" name="楕円 381"/>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83" name="テキスト ボックス 382"/>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・Ｒ５年度の公債費以外の経費については、主に、定年延長に伴う退職手当の減などにより人件費が減少したことで、経常経費充当一般財源が減少した影響が大きく、前年度から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ポイント減少しました。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公債費以外の推移 Ｈ</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1,909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100">
              <a:solidFill>
                <a:schemeClr val="tx1"/>
              </a:solidFill>
              <a:latin typeface="ＭＳ Ｐゴシック" panose="020B0600070205080204" pitchFamily="50" charset="-128"/>
              <a:ea typeface="ＭＳ Ｐゴシック" panose="020B0600070205080204" pitchFamily="50" charset="-128"/>
            </a:rPr>
            <a:t>1,921</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100">
              <a:solidFill>
                <a:schemeClr val="tx1"/>
              </a:solidFill>
              <a:latin typeface="ＭＳ Ｐゴシック" panose="020B0600070205080204" pitchFamily="50" charset="-128"/>
              <a:ea typeface="ＭＳ Ｐゴシック" panose="020B0600070205080204" pitchFamily="50" charset="-128"/>
            </a:rPr>
            <a:t>:1,916</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1100">
              <a:solidFill>
                <a:schemeClr val="tx1"/>
              </a:solidFill>
              <a:latin typeface="ＭＳ Ｐゴシック" panose="020B0600070205080204" pitchFamily="50" charset="-128"/>
              <a:ea typeface="ＭＳ Ｐゴシック" panose="020B0600070205080204" pitchFamily="50" charset="-128"/>
            </a:rPr>
            <a:t>1,960</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1,949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1,913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・当該指標については、人件費の占める割合が高く、人件費と同じ傾向にあることから、今後の対策を講じることで、持続可能な財政運営に取り組んでまいります</a:t>
          </a:r>
          <a:r>
            <a:rPr kumimoji="1" lang="ja-JP" altLang="en-US" sz="1100">
              <a:solidFill>
                <a:srgbClr val="0000FF"/>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152400</xdr:rowOff>
    </xdr:from>
    <xdr:to>
      <xdr:col>82</xdr:col>
      <xdr:colOff>107950</xdr:colOff>
      <xdr:row>78</xdr:row>
      <xdr:rowOff>127000</xdr:rowOff>
    </xdr:to>
    <xdr:cxnSp macro="">
      <xdr:nvCxnSpPr>
        <xdr:cNvPr id="409" name="直線コネクタ 408"/>
        <xdr:cNvCxnSpPr/>
      </xdr:nvCxnSpPr>
      <xdr:spPr>
        <a:xfrm flipV="1">
          <a:off x="16510000" y="124968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10" name="公債費以外最小値テキスト"/>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127000</xdr:rowOff>
    </xdr:from>
    <xdr:to>
      <xdr:col>82</xdr:col>
      <xdr:colOff>196850</xdr:colOff>
      <xdr:row>78</xdr:row>
      <xdr:rowOff>127000</xdr:rowOff>
    </xdr:to>
    <xdr:cxnSp macro="">
      <xdr:nvCxnSpPr>
        <xdr:cNvPr id="411" name="直線コネクタ 410"/>
        <xdr:cNvCxnSpPr/>
      </xdr:nvCxnSpPr>
      <xdr:spPr>
        <a:xfrm>
          <a:off x="164211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67327</xdr:rowOff>
    </xdr:from>
    <xdr:ext cx="762000" cy="259045"/>
    <xdr:sp macro="" textlink="">
      <xdr:nvSpPr>
        <xdr:cNvPr id="412" name="公債費以外最大値テキスト"/>
        <xdr:cNvSpPr txBox="1"/>
      </xdr:nvSpPr>
      <xdr:spPr>
        <a:xfrm>
          <a:off x="16598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152400</xdr:rowOff>
    </xdr:from>
    <xdr:to>
      <xdr:col>82</xdr:col>
      <xdr:colOff>196850</xdr:colOff>
      <xdr:row>72</xdr:row>
      <xdr:rowOff>152400</xdr:rowOff>
    </xdr:to>
    <xdr:cxnSp macro="">
      <xdr:nvCxnSpPr>
        <xdr:cNvPr id="413" name="直線コネクタ 412"/>
        <xdr:cNvCxnSpPr/>
      </xdr:nvCxnSpPr>
      <xdr:spPr>
        <a:xfrm>
          <a:off x="16421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79</xdr:row>
      <xdr:rowOff>95250</xdr:rowOff>
    </xdr:to>
    <xdr:cxnSp macro="">
      <xdr:nvCxnSpPr>
        <xdr:cNvPr id="414" name="直線コネクタ 413"/>
        <xdr:cNvCxnSpPr/>
      </xdr:nvCxnSpPr>
      <xdr:spPr>
        <a:xfrm flipV="1">
          <a:off x="15671800" y="13449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41927</xdr:rowOff>
    </xdr:from>
    <xdr:ext cx="762000" cy="259045"/>
    <xdr:sp macro="" textlink="">
      <xdr:nvSpPr>
        <xdr:cNvPr id="415" name="公債費以外平均値テキスト"/>
        <xdr:cNvSpPr txBox="1"/>
      </xdr:nvSpPr>
      <xdr:spPr>
        <a:xfrm>
          <a:off x="16598900" y="1290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25400</xdr:rowOff>
    </xdr:from>
    <xdr:to>
      <xdr:col>82</xdr:col>
      <xdr:colOff>158750</xdr:colOff>
      <xdr:row>76</xdr:row>
      <xdr:rowOff>127000</xdr:rowOff>
    </xdr:to>
    <xdr:sp macro="" textlink="">
      <xdr:nvSpPr>
        <xdr:cNvPr id="416" name="フローチャート: 判断 415"/>
        <xdr:cNvSpPr/>
      </xdr:nvSpPr>
      <xdr:spPr>
        <a:xfrm>
          <a:off x="16459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57150</xdr:rowOff>
    </xdr:from>
    <xdr:to>
      <xdr:col>78</xdr:col>
      <xdr:colOff>69850</xdr:colOff>
      <xdr:row>79</xdr:row>
      <xdr:rowOff>95250</xdr:rowOff>
    </xdr:to>
    <xdr:cxnSp macro="">
      <xdr:nvCxnSpPr>
        <xdr:cNvPr id="417" name="直線コネクタ 416"/>
        <xdr:cNvCxnSpPr/>
      </xdr:nvCxnSpPr>
      <xdr:spPr>
        <a:xfrm>
          <a:off x="14782800" y="132588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18" name="フローチャート: 判断 417"/>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19" name="テキスト ボックス 418"/>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57150</xdr:rowOff>
    </xdr:from>
    <xdr:to>
      <xdr:col>73</xdr:col>
      <xdr:colOff>180975</xdr:colOff>
      <xdr:row>80</xdr:row>
      <xdr:rowOff>101600</xdr:rowOff>
    </xdr:to>
    <xdr:cxnSp macro="">
      <xdr:nvCxnSpPr>
        <xdr:cNvPr id="420" name="直線コネクタ 419"/>
        <xdr:cNvCxnSpPr/>
      </xdr:nvCxnSpPr>
      <xdr:spPr>
        <a:xfrm flipV="1">
          <a:off x="13893800" y="132588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158750</xdr:rowOff>
    </xdr:from>
    <xdr:to>
      <xdr:col>74</xdr:col>
      <xdr:colOff>31750</xdr:colOff>
      <xdr:row>74</xdr:row>
      <xdr:rowOff>88900</xdr:rowOff>
    </xdr:to>
    <xdr:sp macro="" textlink="">
      <xdr:nvSpPr>
        <xdr:cNvPr id="421" name="フローチャート: 判断 420"/>
        <xdr:cNvSpPr/>
      </xdr:nvSpPr>
      <xdr:spPr>
        <a:xfrm>
          <a:off x="14732000" y="1267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99077</xdr:rowOff>
    </xdr:from>
    <xdr:ext cx="762000" cy="259045"/>
    <xdr:sp macro="" textlink="">
      <xdr:nvSpPr>
        <xdr:cNvPr id="422" name="テキスト ボックス 421"/>
        <xdr:cNvSpPr txBox="1"/>
      </xdr:nvSpPr>
      <xdr:spPr>
        <a:xfrm>
          <a:off x="14401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101600</xdr:rowOff>
    </xdr:from>
    <xdr:to>
      <xdr:col>69</xdr:col>
      <xdr:colOff>92075</xdr:colOff>
      <xdr:row>81</xdr:row>
      <xdr:rowOff>6350</xdr:rowOff>
    </xdr:to>
    <xdr:cxnSp macro="">
      <xdr:nvCxnSpPr>
        <xdr:cNvPr id="423" name="直線コネクタ 422"/>
        <xdr:cNvCxnSpPr/>
      </xdr:nvCxnSpPr>
      <xdr:spPr>
        <a:xfrm flipV="1">
          <a:off x="13004800" y="1381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24" name="フローチャート: 判断 423"/>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25" name="テキスト ボックス 424"/>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82550</xdr:rowOff>
    </xdr:from>
    <xdr:to>
      <xdr:col>65</xdr:col>
      <xdr:colOff>53975</xdr:colOff>
      <xdr:row>78</xdr:row>
      <xdr:rowOff>12700</xdr:rowOff>
    </xdr:to>
    <xdr:sp macro="" textlink="">
      <xdr:nvSpPr>
        <xdr:cNvPr id="426" name="フローチャート: 判断 425"/>
        <xdr:cNvSpPr/>
      </xdr:nvSpPr>
      <xdr:spPr>
        <a:xfrm>
          <a:off x="12954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27" name="テキスト ボックス 426"/>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33" name="楕円 432"/>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34"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44450</xdr:rowOff>
    </xdr:from>
    <xdr:to>
      <xdr:col>78</xdr:col>
      <xdr:colOff>120650</xdr:colOff>
      <xdr:row>79</xdr:row>
      <xdr:rowOff>146050</xdr:rowOff>
    </xdr:to>
    <xdr:sp macro="" textlink="">
      <xdr:nvSpPr>
        <xdr:cNvPr id="435" name="楕円 434"/>
        <xdr:cNvSpPr/>
      </xdr:nvSpPr>
      <xdr:spPr>
        <a:xfrm>
          <a:off x="1562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130827</xdr:rowOff>
    </xdr:from>
    <xdr:ext cx="736600" cy="259045"/>
    <xdr:sp macro="" textlink="">
      <xdr:nvSpPr>
        <xdr:cNvPr id="436" name="テキスト ボックス 435"/>
        <xdr:cNvSpPr txBox="1"/>
      </xdr:nvSpPr>
      <xdr:spPr>
        <a:xfrm>
          <a:off x="15290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6350</xdr:rowOff>
    </xdr:from>
    <xdr:to>
      <xdr:col>74</xdr:col>
      <xdr:colOff>31750</xdr:colOff>
      <xdr:row>77</xdr:row>
      <xdr:rowOff>107950</xdr:rowOff>
    </xdr:to>
    <xdr:sp macro="" textlink="">
      <xdr:nvSpPr>
        <xdr:cNvPr id="437" name="楕円 436"/>
        <xdr:cNvSpPr/>
      </xdr:nvSpPr>
      <xdr:spPr>
        <a:xfrm>
          <a:off x="14732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8" name="テキスト ボックス 437"/>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50800</xdr:rowOff>
    </xdr:from>
    <xdr:to>
      <xdr:col>69</xdr:col>
      <xdr:colOff>142875</xdr:colOff>
      <xdr:row>80</xdr:row>
      <xdr:rowOff>152400</xdr:rowOff>
    </xdr:to>
    <xdr:sp macro="" textlink="">
      <xdr:nvSpPr>
        <xdr:cNvPr id="439" name="楕円 438"/>
        <xdr:cNvSpPr/>
      </xdr:nvSpPr>
      <xdr:spPr>
        <a:xfrm>
          <a:off x="13843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137177</xdr:rowOff>
    </xdr:from>
    <xdr:ext cx="762000" cy="259045"/>
    <xdr:sp macro="" textlink="">
      <xdr:nvSpPr>
        <xdr:cNvPr id="440" name="テキスト ボックス 439"/>
        <xdr:cNvSpPr txBox="1"/>
      </xdr:nvSpPr>
      <xdr:spPr>
        <a:xfrm>
          <a:off x="13512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127000</xdr:rowOff>
    </xdr:from>
    <xdr:to>
      <xdr:col>65</xdr:col>
      <xdr:colOff>53975</xdr:colOff>
      <xdr:row>81</xdr:row>
      <xdr:rowOff>57150</xdr:rowOff>
    </xdr:to>
    <xdr:sp macro="" textlink="">
      <xdr:nvSpPr>
        <xdr:cNvPr id="441" name="楕円 440"/>
        <xdr:cNvSpPr/>
      </xdr:nvSpPr>
      <xdr:spPr>
        <a:xfrm>
          <a:off x="12954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41927</xdr:rowOff>
    </xdr:from>
    <xdr:ext cx="762000" cy="259045"/>
    <xdr:sp macro="" textlink="">
      <xdr:nvSpPr>
        <xdr:cNvPr id="442" name="テキスト ボックス 441"/>
        <xdr:cNvSpPr txBox="1"/>
      </xdr:nvSpPr>
      <xdr:spPr>
        <a:xfrm>
          <a:off x="12623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74818</xdr:rowOff>
    </xdr:from>
    <xdr:to>
      <xdr:col>29</xdr:col>
      <xdr:colOff>127000</xdr:colOff>
      <xdr:row>12</xdr:row>
      <xdr:rowOff>118207</xdr:rowOff>
    </xdr:to>
    <xdr:cxnSp macro="">
      <xdr:nvCxnSpPr>
        <xdr:cNvPr id="48" name="直線コネクタ 47"/>
        <xdr:cNvCxnSpPr/>
      </xdr:nvCxnSpPr>
      <xdr:spPr bwMode="auto">
        <a:xfrm flipV="1">
          <a:off x="5003800" y="2179843"/>
          <a:ext cx="647700" cy="4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60743</xdr:rowOff>
    </xdr:from>
    <xdr:ext cx="762000" cy="259045"/>
    <xdr:sp macro="" textlink="">
      <xdr:nvSpPr>
        <xdr:cNvPr id="49" name="人口1人当たり決算額の推移平均値テキスト130"/>
        <xdr:cNvSpPr txBox="1"/>
      </xdr:nvSpPr>
      <xdr:spPr>
        <a:xfrm>
          <a:off x="5740400" y="2680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118207</xdr:rowOff>
    </xdr:from>
    <xdr:to>
      <xdr:col>26</xdr:col>
      <xdr:colOff>50800</xdr:colOff>
      <xdr:row>12</xdr:row>
      <xdr:rowOff>155926</xdr:rowOff>
    </xdr:to>
    <xdr:cxnSp macro="">
      <xdr:nvCxnSpPr>
        <xdr:cNvPr id="51" name="直線コネクタ 50"/>
        <xdr:cNvCxnSpPr/>
      </xdr:nvCxnSpPr>
      <xdr:spPr bwMode="auto">
        <a:xfrm flipV="1">
          <a:off x="4305300" y="2223232"/>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133438</xdr:rowOff>
    </xdr:from>
    <xdr:ext cx="736600" cy="259045"/>
    <xdr:sp macro="" textlink="">
      <xdr:nvSpPr>
        <xdr:cNvPr id="53" name="テキスト ボックス 52"/>
        <xdr:cNvSpPr txBox="1"/>
      </xdr:nvSpPr>
      <xdr:spPr>
        <a:xfrm>
          <a:off x="4622800" y="275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130094</xdr:rowOff>
    </xdr:from>
    <xdr:to>
      <xdr:col>22</xdr:col>
      <xdr:colOff>114300</xdr:colOff>
      <xdr:row>12</xdr:row>
      <xdr:rowOff>155926</xdr:rowOff>
    </xdr:to>
    <xdr:cxnSp macro="">
      <xdr:nvCxnSpPr>
        <xdr:cNvPr id="54" name="直線コネクタ 53"/>
        <xdr:cNvCxnSpPr/>
      </xdr:nvCxnSpPr>
      <xdr:spPr bwMode="auto">
        <a:xfrm>
          <a:off x="3606800" y="2235119"/>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63852</xdr:rowOff>
    </xdr:from>
    <xdr:ext cx="762000" cy="259045"/>
    <xdr:sp macro="" textlink="">
      <xdr:nvSpPr>
        <xdr:cNvPr id="56" name="テキスト ボックス 55"/>
        <xdr:cNvSpPr txBox="1"/>
      </xdr:nvSpPr>
      <xdr:spPr>
        <a:xfrm>
          <a:off x="3924300" y="28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124104</xdr:rowOff>
    </xdr:from>
    <xdr:to>
      <xdr:col>18</xdr:col>
      <xdr:colOff>177800</xdr:colOff>
      <xdr:row>12</xdr:row>
      <xdr:rowOff>130094</xdr:rowOff>
    </xdr:to>
    <xdr:cxnSp macro="">
      <xdr:nvCxnSpPr>
        <xdr:cNvPr id="57" name="直線コネクタ 56"/>
        <xdr:cNvCxnSpPr/>
      </xdr:nvCxnSpPr>
      <xdr:spPr bwMode="auto">
        <a:xfrm>
          <a:off x="2908300" y="2229129"/>
          <a:ext cx="6985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161053</xdr:rowOff>
    </xdr:from>
    <xdr:ext cx="762000" cy="259045"/>
    <xdr:sp macro="" textlink="">
      <xdr:nvSpPr>
        <xdr:cNvPr id="59" name="テキスト ボックス 58"/>
        <xdr:cNvSpPr txBox="1"/>
      </xdr:nvSpPr>
      <xdr:spPr>
        <a:xfrm>
          <a:off x="3225800" y="27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133895</xdr:rowOff>
    </xdr:from>
    <xdr:ext cx="762000" cy="259045"/>
    <xdr:sp macro="" textlink="">
      <xdr:nvSpPr>
        <xdr:cNvPr id="61" name="テキスト ボックス 60"/>
        <xdr:cNvSpPr txBox="1"/>
      </xdr:nvSpPr>
      <xdr:spPr>
        <a:xfrm>
          <a:off x="2527300" y="2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24018</xdr:rowOff>
    </xdr:from>
    <xdr:to>
      <xdr:col>29</xdr:col>
      <xdr:colOff>177800</xdr:colOff>
      <xdr:row>12</xdr:row>
      <xdr:rowOff>125618</xdr:rowOff>
    </xdr:to>
    <xdr:sp macro="" textlink="">
      <xdr:nvSpPr>
        <xdr:cNvPr id="67" name="楕円 66"/>
        <xdr:cNvSpPr/>
      </xdr:nvSpPr>
      <xdr:spPr bwMode="auto">
        <a:xfrm>
          <a:off x="5600700" y="212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104045</xdr:rowOff>
    </xdr:from>
    <xdr:ext cx="762000" cy="259045"/>
    <xdr:sp macro="" textlink="">
      <xdr:nvSpPr>
        <xdr:cNvPr id="68" name="人口1人当たり決算額の推移該当値テキスト130"/>
        <xdr:cNvSpPr txBox="1"/>
      </xdr:nvSpPr>
      <xdr:spPr>
        <a:xfrm>
          <a:off x="5740400" y="203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67407</xdr:rowOff>
    </xdr:from>
    <xdr:to>
      <xdr:col>26</xdr:col>
      <xdr:colOff>101600</xdr:colOff>
      <xdr:row>12</xdr:row>
      <xdr:rowOff>169007</xdr:rowOff>
    </xdr:to>
    <xdr:sp macro="" textlink="">
      <xdr:nvSpPr>
        <xdr:cNvPr id="69" name="楕円 68"/>
        <xdr:cNvSpPr/>
      </xdr:nvSpPr>
      <xdr:spPr bwMode="auto">
        <a:xfrm>
          <a:off x="4953000" y="217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7734</xdr:rowOff>
    </xdr:from>
    <xdr:ext cx="736600" cy="259045"/>
    <xdr:sp macro="" textlink="">
      <xdr:nvSpPr>
        <xdr:cNvPr id="70" name="テキスト ボックス 69"/>
        <xdr:cNvSpPr txBox="1"/>
      </xdr:nvSpPr>
      <xdr:spPr>
        <a:xfrm>
          <a:off x="4622800" y="194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105126</xdr:rowOff>
    </xdr:from>
    <xdr:to>
      <xdr:col>22</xdr:col>
      <xdr:colOff>165100</xdr:colOff>
      <xdr:row>13</xdr:row>
      <xdr:rowOff>35276</xdr:rowOff>
    </xdr:to>
    <xdr:sp macro="" textlink="">
      <xdr:nvSpPr>
        <xdr:cNvPr id="71" name="楕円 70"/>
        <xdr:cNvSpPr/>
      </xdr:nvSpPr>
      <xdr:spPr bwMode="auto">
        <a:xfrm>
          <a:off x="4254500" y="221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45453</xdr:rowOff>
    </xdr:from>
    <xdr:ext cx="762000" cy="259045"/>
    <xdr:sp macro="" textlink="">
      <xdr:nvSpPr>
        <xdr:cNvPr id="72" name="テキスト ボックス 71"/>
        <xdr:cNvSpPr txBox="1"/>
      </xdr:nvSpPr>
      <xdr:spPr>
        <a:xfrm>
          <a:off x="3924300" y="197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79294</xdr:rowOff>
    </xdr:from>
    <xdr:to>
      <xdr:col>19</xdr:col>
      <xdr:colOff>38100</xdr:colOff>
      <xdr:row>13</xdr:row>
      <xdr:rowOff>9444</xdr:rowOff>
    </xdr:to>
    <xdr:sp macro="" textlink="">
      <xdr:nvSpPr>
        <xdr:cNvPr id="73" name="楕円 72"/>
        <xdr:cNvSpPr/>
      </xdr:nvSpPr>
      <xdr:spPr bwMode="auto">
        <a:xfrm>
          <a:off x="3556000" y="218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19621</xdr:rowOff>
    </xdr:from>
    <xdr:ext cx="762000" cy="259045"/>
    <xdr:sp macro="" textlink="">
      <xdr:nvSpPr>
        <xdr:cNvPr id="74" name="テキスト ボックス 73"/>
        <xdr:cNvSpPr txBox="1"/>
      </xdr:nvSpPr>
      <xdr:spPr>
        <a:xfrm>
          <a:off x="3225800" y="195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73304</xdr:rowOff>
    </xdr:from>
    <xdr:to>
      <xdr:col>15</xdr:col>
      <xdr:colOff>101600</xdr:colOff>
      <xdr:row>13</xdr:row>
      <xdr:rowOff>3454</xdr:rowOff>
    </xdr:to>
    <xdr:sp macro="" textlink="">
      <xdr:nvSpPr>
        <xdr:cNvPr id="75" name="楕円 74"/>
        <xdr:cNvSpPr/>
      </xdr:nvSpPr>
      <xdr:spPr bwMode="auto">
        <a:xfrm>
          <a:off x="2857500" y="217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13631</xdr:rowOff>
    </xdr:from>
    <xdr:ext cx="762000" cy="259045"/>
    <xdr:sp macro="" textlink="">
      <xdr:nvSpPr>
        <xdr:cNvPr id="76" name="テキスト ボックス 75"/>
        <xdr:cNvSpPr txBox="1"/>
      </xdr:nvSpPr>
      <xdr:spPr>
        <a:xfrm>
          <a:off x="2527300" y="1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64729</xdr:rowOff>
    </xdr:from>
    <xdr:to>
      <xdr:col>29</xdr:col>
      <xdr:colOff>127000</xdr:colOff>
      <xdr:row>37</xdr:row>
      <xdr:rowOff>113787</xdr:rowOff>
    </xdr:to>
    <xdr:cxnSp macro="">
      <xdr:nvCxnSpPr>
        <xdr:cNvPr id="109" name="直線コネクタ 108"/>
        <xdr:cNvCxnSpPr/>
      </xdr:nvCxnSpPr>
      <xdr:spPr bwMode="auto">
        <a:xfrm flipV="1">
          <a:off x="5003800" y="7189429"/>
          <a:ext cx="647700" cy="4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321784</xdr:rowOff>
    </xdr:from>
    <xdr:ext cx="762000" cy="259045"/>
    <xdr:sp macro="" textlink="">
      <xdr:nvSpPr>
        <xdr:cNvPr id="110" name="人口1人当たり決算額の推移平均値テキスト445"/>
        <xdr:cNvSpPr txBox="1"/>
      </xdr:nvSpPr>
      <xdr:spPr>
        <a:xfrm>
          <a:off x="5740400" y="658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113787</xdr:rowOff>
    </xdr:from>
    <xdr:to>
      <xdr:col>26</xdr:col>
      <xdr:colOff>50800</xdr:colOff>
      <xdr:row>37</xdr:row>
      <xdr:rowOff>198460</xdr:rowOff>
    </xdr:to>
    <xdr:cxnSp macro="">
      <xdr:nvCxnSpPr>
        <xdr:cNvPr id="112" name="直線コネクタ 111"/>
        <xdr:cNvCxnSpPr/>
      </xdr:nvCxnSpPr>
      <xdr:spPr bwMode="auto">
        <a:xfrm flipV="1">
          <a:off x="4305300" y="7238487"/>
          <a:ext cx="698500" cy="8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295922</xdr:rowOff>
    </xdr:from>
    <xdr:ext cx="736600" cy="259045"/>
    <xdr:sp macro="" textlink="">
      <xdr:nvSpPr>
        <xdr:cNvPr id="114" name="テキスト ボックス 113"/>
        <xdr:cNvSpPr txBox="1"/>
      </xdr:nvSpPr>
      <xdr:spPr>
        <a:xfrm>
          <a:off x="4622800" y="656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198460</xdr:rowOff>
    </xdr:from>
    <xdr:to>
      <xdr:col>22</xdr:col>
      <xdr:colOff>114300</xdr:colOff>
      <xdr:row>37</xdr:row>
      <xdr:rowOff>255245</xdr:rowOff>
    </xdr:to>
    <xdr:cxnSp macro="">
      <xdr:nvCxnSpPr>
        <xdr:cNvPr id="115" name="直線コネクタ 114"/>
        <xdr:cNvCxnSpPr/>
      </xdr:nvCxnSpPr>
      <xdr:spPr bwMode="auto">
        <a:xfrm flipV="1">
          <a:off x="3606800" y="7323160"/>
          <a:ext cx="698500" cy="5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17" name="テキスト ボックス 116"/>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255245</xdr:rowOff>
    </xdr:from>
    <xdr:to>
      <xdr:col>18</xdr:col>
      <xdr:colOff>177800</xdr:colOff>
      <xdr:row>37</xdr:row>
      <xdr:rowOff>324465</xdr:rowOff>
    </xdr:to>
    <xdr:cxnSp macro="">
      <xdr:nvCxnSpPr>
        <xdr:cNvPr id="118" name="直線コネクタ 117"/>
        <xdr:cNvCxnSpPr/>
      </xdr:nvCxnSpPr>
      <xdr:spPr bwMode="auto">
        <a:xfrm flipV="1">
          <a:off x="2908300" y="7379945"/>
          <a:ext cx="698500" cy="6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126118</xdr:rowOff>
    </xdr:from>
    <xdr:ext cx="762000" cy="259045"/>
    <xdr:sp macro="" textlink="">
      <xdr:nvSpPr>
        <xdr:cNvPr id="120" name="テキスト ボックス 119"/>
        <xdr:cNvSpPr txBox="1"/>
      </xdr:nvSpPr>
      <xdr:spPr>
        <a:xfrm>
          <a:off x="3225800" y="67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158213</xdr:rowOff>
    </xdr:from>
    <xdr:ext cx="762000" cy="259045"/>
    <xdr:sp macro="" textlink="">
      <xdr:nvSpPr>
        <xdr:cNvPr id="122" name="テキスト ボックス 121"/>
        <xdr:cNvSpPr txBox="1"/>
      </xdr:nvSpPr>
      <xdr:spPr>
        <a:xfrm>
          <a:off x="2527300" y="676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13929</xdr:rowOff>
    </xdr:from>
    <xdr:to>
      <xdr:col>29</xdr:col>
      <xdr:colOff>177800</xdr:colOff>
      <xdr:row>37</xdr:row>
      <xdr:rowOff>115529</xdr:rowOff>
    </xdr:to>
    <xdr:sp macro="" textlink="">
      <xdr:nvSpPr>
        <xdr:cNvPr id="128" name="楕円 127"/>
        <xdr:cNvSpPr/>
      </xdr:nvSpPr>
      <xdr:spPr bwMode="auto">
        <a:xfrm>
          <a:off x="5600700" y="7138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157456</xdr:rowOff>
    </xdr:from>
    <xdr:ext cx="762000" cy="259045"/>
    <xdr:sp macro="" textlink="">
      <xdr:nvSpPr>
        <xdr:cNvPr id="129" name="人口1人当たり決算額の推移該当値テキスト445"/>
        <xdr:cNvSpPr txBox="1"/>
      </xdr:nvSpPr>
      <xdr:spPr>
        <a:xfrm>
          <a:off x="5740400" y="711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62987</xdr:rowOff>
    </xdr:from>
    <xdr:to>
      <xdr:col>26</xdr:col>
      <xdr:colOff>101600</xdr:colOff>
      <xdr:row>37</xdr:row>
      <xdr:rowOff>164587</xdr:rowOff>
    </xdr:to>
    <xdr:sp macro="" textlink="">
      <xdr:nvSpPr>
        <xdr:cNvPr id="130" name="楕円 129"/>
        <xdr:cNvSpPr/>
      </xdr:nvSpPr>
      <xdr:spPr bwMode="auto">
        <a:xfrm>
          <a:off x="4953000" y="718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149364</xdr:rowOff>
    </xdr:from>
    <xdr:ext cx="736600" cy="259045"/>
    <xdr:sp macro="" textlink="">
      <xdr:nvSpPr>
        <xdr:cNvPr id="131" name="テキスト ボックス 130"/>
        <xdr:cNvSpPr txBox="1"/>
      </xdr:nvSpPr>
      <xdr:spPr>
        <a:xfrm>
          <a:off x="4622800" y="727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147660</xdr:rowOff>
    </xdr:from>
    <xdr:to>
      <xdr:col>22</xdr:col>
      <xdr:colOff>165100</xdr:colOff>
      <xdr:row>37</xdr:row>
      <xdr:rowOff>249260</xdr:rowOff>
    </xdr:to>
    <xdr:sp macro="" textlink="">
      <xdr:nvSpPr>
        <xdr:cNvPr id="132" name="楕円 131"/>
        <xdr:cNvSpPr/>
      </xdr:nvSpPr>
      <xdr:spPr bwMode="auto">
        <a:xfrm>
          <a:off x="4254500" y="727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234037</xdr:rowOff>
    </xdr:from>
    <xdr:ext cx="762000" cy="259045"/>
    <xdr:sp macro="" textlink="">
      <xdr:nvSpPr>
        <xdr:cNvPr id="133" name="テキスト ボックス 132"/>
        <xdr:cNvSpPr txBox="1"/>
      </xdr:nvSpPr>
      <xdr:spPr>
        <a:xfrm>
          <a:off x="3924300" y="73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204445</xdr:rowOff>
    </xdr:from>
    <xdr:to>
      <xdr:col>19</xdr:col>
      <xdr:colOff>38100</xdr:colOff>
      <xdr:row>37</xdr:row>
      <xdr:rowOff>306045</xdr:rowOff>
    </xdr:to>
    <xdr:sp macro="" textlink="">
      <xdr:nvSpPr>
        <xdr:cNvPr id="134" name="楕円 133"/>
        <xdr:cNvSpPr/>
      </xdr:nvSpPr>
      <xdr:spPr bwMode="auto">
        <a:xfrm>
          <a:off x="3556000" y="732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290822</xdr:rowOff>
    </xdr:from>
    <xdr:ext cx="762000" cy="259045"/>
    <xdr:sp macro="" textlink="">
      <xdr:nvSpPr>
        <xdr:cNvPr id="135" name="テキスト ボックス 134"/>
        <xdr:cNvSpPr txBox="1"/>
      </xdr:nvSpPr>
      <xdr:spPr>
        <a:xfrm>
          <a:off x="3225800" y="74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273665</xdr:rowOff>
    </xdr:from>
    <xdr:to>
      <xdr:col>15</xdr:col>
      <xdr:colOff>101600</xdr:colOff>
      <xdr:row>38</xdr:row>
      <xdr:rowOff>32365</xdr:rowOff>
    </xdr:to>
    <xdr:sp macro="" textlink="">
      <xdr:nvSpPr>
        <xdr:cNvPr id="136" name="楕円 135"/>
        <xdr:cNvSpPr/>
      </xdr:nvSpPr>
      <xdr:spPr bwMode="auto">
        <a:xfrm>
          <a:off x="2857500" y="739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17142</xdr:rowOff>
    </xdr:from>
    <xdr:ext cx="762000" cy="259045"/>
    <xdr:sp macro="" textlink="">
      <xdr:nvSpPr>
        <xdr:cNvPr id="137" name="テキスト ボックス 136"/>
        <xdr:cNvSpPr txBox="1"/>
      </xdr:nvSpPr>
      <xdr:spPr>
        <a:xfrm>
          <a:off x="2527300" y="748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948,585
931,557
1,876.87
477,854,963
462,664,477
7,106,688
270,112,017
797,306,589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11364</xdr:rowOff>
    </xdr:from>
    <xdr:to>
      <xdr:col>24</xdr:col>
      <xdr:colOff>62865</xdr:colOff>
      <xdr:row>39</xdr:row>
      <xdr:rowOff>9764</xdr:rowOff>
    </xdr:to>
    <xdr:cxnSp macro="">
      <xdr:nvCxnSpPr>
        <xdr:cNvPr id="54" name="直線コネクタ 53"/>
        <xdr:cNvCxnSpPr/>
      </xdr:nvCxnSpPr>
      <xdr:spPr>
        <a:xfrm flipV="1">
          <a:off x="4633595" y="5669214"/>
          <a:ext cx="1270" cy="10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13591</xdr:rowOff>
    </xdr:from>
    <xdr:ext cx="534377" cy="259045"/>
    <xdr:sp macro="" textlink="">
      <xdr:nvSpPr>
        <xdr:cNvPr id="55" name="人件費最小値テキスト"/>
        <xdr:cNvSpPr txBox="1"/>
      </xdr:nvSpPr>
      <xdr:spPr>
        <a:xfrm>
          <a:off x="4686300" y="67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9764</xdr:rowOff>
    </xdr:from>
    <xdr:to>
      <xdr:col>24</xdr:col>
      <xdr:colOff>152400</xdr:colOff>
      <xdr:row>39</xdr:row>
      <xdr:rowOff>9764</xdr:rowOff>
    </xdr:to>
    <xdr:cxnSp macro="">
      <xdr:nvCxnSpPr>
        <xdr:cNvPr id="56" name="直線コネクタ 55"/>
        <xdr:cNvCxnSpPr/>
      </xdr:nvCxnSpPr>
      <xdr:spPr>
        <a:xfrm>
          <a:off x="4546600" y="669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129491</xdr:rowOff>
    </xdr:from>
    <xdr:ext cx="599010" cy="259045"/>
    <xdr:sp macro="" textlink="">
      <xdr:nvSpPr>
        <xdr:cNvPr id="57" name="人件費最大値テキスト"/>
        <xdr:cNvSpPr txBox="1"/>
      </xdr:nvSpPr>
      <xdr:spPr>
        <a:xfrm>
          <a:off x="4686300" y="54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11364</xdr:rowOff>
    </xdr:from>
    <xdr:to>
      <xdr:col>24</xdr:col>
      <xdr:colOff>152400</xdr:colOff>
      <xdr:row>33</xdr:row>
      <xdr:rowOff>11364</xdr:rowOff>
    </xdr:to>
    <xdr:cxnSp macro="">
      <xdr:nvCxnSpPr>
        <xdr:cNvPr id="58" name="直線コネクタ 57"/>
        <xdr:cNvCxnSpPr/>
      </xdr:nvCxnSpPr>
      <xdr:spPr>
        <a:xfrm>
          <a:off x="4546600" y="56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129961</xdr:rowOff>
    </xdr:from>
    <xdr:to>
      <xdr:col>24</xdr:col>
      <xdr:colOff>63500</xdr:colOff>
      <xdr:row>33</xdr:row>
      <xdr:rowOff>11364</xdr:rowOff>
    </xdr:to>
    <xdr:cxnSp macro="">
      <xdr:nvCxnSpPr>
        <xdr:cNvPr id="59" name="直線コネクタ 58"/>
        <xdr:cNvCxnSpPr/>
      </xdr:nvCxnSpPr>
      <xdr:spPr>
        <a:xfrm>
          <a:off x="3797300" y="5444911"/>
          <a:ext cx="838200" cy="2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28877</xdr:rowOff>
    </xdr:from>
    <xdr:ext cx="599010" cy="259045"/>
    <xdr:sp macro="" textlink="">
      <xdr:nvSpPr>
        <xdr:cNvPr id="60" name="人件費平均値テキスト"/>
        <xdr:cNvSpPr txBox="1"/>
      </xdr:nvSpPr>
      <xdr:spPr>
        <a:xfrm>
          <a:off x="4686300" y="62010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50450</xdr:rowOff>
    </xdr:from>
    <xdr:to>
      <xdr:col>24</xdr:col>
      <xdr:colOff>114300</xdr:colOff>
      <xdr:row>36</xdr:row>
      <xdr:rowOff>152050</xdr:rowOff>
    </xdr:to>
    <xdr:sp macro="" textlink="">
      <xdr:nvSpPr>
        <xdr:cNvPr id="61" name="フローチャート: 判断 60"/>
        <xdr:cNvSpPr/>
      </xdr:nvSpPr>
      <xdr:spPr>
        <a:xfrm>
          <a:off x="4584700" y="62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115788</xdr:rowOff>
    </xdr:from>
    <xdr:to>
      <xdr:col>19</xdr:col>
      <xdr:colOff>177800</xdr:colOff>
      <xdr:row>31</xdr:row>
      <xdr:rowOff>129961</xdr:rowOff>
    </xdr:to>
    <xdr:cxnSp macro="">
      <xdr:nvCxnSpPr>
        <xdr:cNvPr id="62" name="直線コネクタ 61"/>
        <xdr:cNvCxnSpPr/>
      </xdr:nvCxnSpPr>
      <xdr:spPr>
        <a:xfrm>
          <a:off x="2908300" y="543073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115920</xdr:rowOff>
    </xdr:from>
    <xdr:to>
      <xdr:col>20</xdr:col>
      <xdr:colOff>38100</xdr:colOff>
      <xdr:row>35</xdr:row>
      <xdr:rowOff>46070</xdr:rowOff>
    </xdr:to>
    <xdr:sp macro="" textlink="">
      <xdr:nvSpPr>
        <xdr:cNvPr id="63" name="フローチャート: 判断 62"/>
        <xdr:cNvSpPr/>
      </xdr:nvSpPr>
      <xdr:spPr>
        <a:xfrm>
          <a:off x="3746500" y="59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37197</xdr:rowOff>
    </xdr:from>
    <xdr:ext cx="599010" cy="259045"/>
    <xdr:sp macro="" textlink="">
      <xdr:nvSpPr>
        <xdr:cNvPr id="64" name="テキスト ボックス 63"/>
        <xdr:cNvSpPr txBox="1"/>
      </xdr:nvSpPr>
      <xdr:spPr>
        <a:xfrm>
          <a:off x="3485095" y="60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115788</xdr:rowOff>
    </xdr:from>
    <xdr:to>
      <xdr:col>15</xdr:col>
      <xdr:colOff>50800</xdr:colOff>
      <xdr:row>31</xdr:row>
      <xdr:rowOff>149393</xdr:rowOff>
    </xdr:to>
    <xdr:cxnSp macro="">
      <xdr:nvCxnSpPr>
        <xdr:cNvPr id="65" name="直線コネクタ 64"/>
        <xdr:cNvCxnSpPr/>
      </xdr:nvCxnSpPr>
      <xdr:spPr>
        <a:xfrm flipV="1">
          <a:off x="2019300" y="5430738"/>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47661</xdr:rowOff>
    </xdr:from>
    <xdr:to>
      <xdr:col>15</xdr:col>
      <xdr:colOff>101600</xdr:colOff>
      <xdr:row>35</xdr:row>
      <xdr:rowOff>149261</xdr:rowOff>
    </xdr:to>
    <xdr:sp macro="" textlink="">
      <xdr:nvSpPr>
        <xdr:cNvPr id="66" name="フローチャート: 判断 65"/>
        <xdr:cNvSpPr/>
      </xdr:nvSpPr>
      <xdr:spPr>
        <a:xfrm>
          <a:off x="2857500" y="604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140388</xdr:rowOff>
    </xdr:from>
    <xdr:ext cx="599010" cy="259045"/>
    <xdr:sp macro="" textlink="">
      <xdr:nvSpPr>
        <xdr:cNvPr id="67" name="テキスト ボックス 66"/>
        <xdr:cNvSpPr txBox="1"/>
      </xdr:nvSpPr>
      <xdr:spPr>
        <a:xfrm>
          <a:off x="2608795" y="614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133162</xdr:rowOff>
    </xdr:from>
    <xdr:to>
      <xdr:col>10</xdr:col>
      <xdr:colOff>114300</xdr:colOff>
      <xdr:row>31</xdr:row>
      <xdr:rowOff>149393</xdr:rowOff>
    </xdr:to>
    <xdr:cxnSp macro="">
      <xdr:nvCxnSpPr>
        <xdr:cNvPr id="68" name="直線コネクタ 67"/>
        <xdr:cNvCxnSpPr/>
      </xdr:nvCxnSpPr>
      <xdr:spPr>
        <a:xfrm>
          <a:off x="1130300" y="544811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160909</xdr:rowOff>
    </xdr:from>
    <xdr:to>
      <xdr:col>10</xdr:col>
      <xdr:colOff>165100</xdr:colOff>
      <xdr:row>35</xdr:row>
      <xdr:rowOff>91059</xdr:rowOff>
    </xdr:to>
    <xdr:sp macro="" textlink="">
      <xdr:nvSpPr>
        <xdr:cNvPr id="69" name="フローチャート: 判断 68"/>
        <xdr:cNvSpPr/>
      </xdr:nvSpPr>
      <xdr:spPr>
        <a:xfrm>
          <a:off x="1968500" y="59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82186</xdr:rowOff>
    </xdr:from>
    <xdr:ext cx="599010" cy="259045"/>
    <xdr:sp macro="" textlink="">
      <xdr:nvSpPr>
        <xdr:cNvPr id="70" name="テキスト ボックス 69"/>
        <xdr:cNvSpPr txBox="1"/>
      </xdr:nvSpPr>
      <xdr:spPr>
        <a:xfrm>
          <a:off x="1719795" y="60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133660</xdr:rowOff>
    </xdr:from>
    <xdr:to>
      <xdr:col>6</xdr:col>
      <xdr:colOff>38100</xdr:colOff>
      <xdr:row>35</xdr:row>
      <xdr:rowOff>63810</xdr:rowOff>
    </xdr:to>
    <xdr:sp macro="" textlink="">
      <xdr:nvSpPr>
        <xdr:cNvPr id="71" name="フローチャート: 判断 70"/>
        <xdr:cNvSpPr/>
      </xdr:nvSpPr>
      <xdr:spPr>
        <a:xfrm>
          <a:off x="1079500" y="59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54937</xdr:rowOff>
    </xdr:from>
    <xdr:ext cx="599010" cy="259045"/>
    <xdr:sp macro="" textlink="">
      <xdr:nvSpPr>
        <xdr:cNvPr id="72" name="テキスト ボックス 71"/>
        <xdr:cNvSpPr txBox="1"/>
      </xdr:nvSpPr>
      <xdr:spPr>
        <a:xfrm>
          <a:off x="830795" y="605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132014</xdr:rowOff>
    </xdr:from>
    <xdr:to>
      <xdr:col>24</xdr:col>
      <xdr:colOff>114300</xdr:colOff>
      <xdr:row>33</xdr:row>
      <xdr:rowOff>62164</xdr:rowOff>
    </xdr:to>
    <xdr:sp macro="" textlink="">
      <xdr:nvSpPr>
        <xdr:cNvPr id="78" name="楕円 77"/>
        <xdr:cNvSpPr/>
      </xdr:nvSpPr>
      <xdr:spPr>
        <a:xfrm>
          <a:off x="4584700" y="56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85041</xdr:rowOff>
    </xdr:from>
    <xdr:ext cx="599010" cy="259045"/>
    <xdr:sp macro="" textlink="">
      <xdr:nvSpPr>
        <xdr:cNvPr id="79" name="人件費該当値テキスト"/>
        <xdr:cNvSpPr txBox="1"/>
      </xdr:nvSpPr>
      <xdr:spPr>
        <a:xfrm>
          <a:off x="4686300" y="557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79161</xdr:rowOff>
    </xdr:from>
    <xdr:to>
      <xdr:col>20</xdr:col>
      <xdr:colOff>38100</xdr:colOff>
      <xdr:row>32</xdr:row>
      <xdr:rowOff>9311</xdr:rowOff>
    </xdr:to>
    <xdr:sp macro="" textlink="">
      <xdr:nvSpPr>
        <xdr:cNvPr id="80" name="楕円 79"/>
        <xdr:cNvSpPr/>
      </xdr:nvSpPr>
      <xdr:spPr>
        <a:xfrm>
          <a:off x="3746500" y="53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25838</xdr:rowOff>
    </xdr:from>
    <xdr:ext cx="599010" cy="259045"/>
    <xdr:sp macro="" textlink="">
      <xdr:nvSpPr>
        <xdr:cNvPr id="81" name="テキスト ボックス 80"/>
        <xdr:cNvSpPr txBox="1"/>
      </xdr:nvSpPr>
      <xdr:spPr>
        <a:xfrm>
          <a:off x="3485095" y="51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64988</xdr:rowOff>
    </xdr:from>
    <xdr:to>
      <xdr:col>15</xdr:col>
      <xdr:colOff>101600</xdr:colOff>
      <xdr:row>31</xdr:row>
      <xdr:rowOff>166588</xdr:rowOff>
    </xdr:to>
    <xdr:sp macro="" textlink="">
      <xdr:nvSpPr>
        <xdr:cNvPr id="82" name="楕円 81"/>
        <xdr:cNvSpPr/>
      </xdr:nvSpPr>
      <xdr:spPr>
        <a:xfrm>
          <a:off x="2857500" y="53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11665</xdr:rowOff>
    </xdr:from>
    <xdr:ext cx="599010" cy="259045"/>
    <xdr:sp macro="" textlink="">
      <xdr:nvSpPr>
        <xdr:cNvPr id="83" name="テキスト ボックス 82"/>
        <xdr:cNvSpPr txBox="1"/>
      </xdr:nvSpPr>
      <xdr:spPr>
        <a:xfrm>
          <a:off x="2608795" y="515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98593</xdr:rowOff>
    </xdr:from>
    <xdr:to>
      <xdr:col>10</xdr:col>
      <xdr:colOff>165100</xdr:colOff>
      <xdr:row>32</xdr:row>
      <xdr:rowOff>28743</xdr:rowOff>
    </xdr:to>
    <xdr:sp macro="" textlink="">
      <xdr:nvSpPr>
        <xdr:cNvPr id="84" name="楕円 83"/>
        <xdr:cNvSpPr/>
      </xdr:nvSpPr>
      <xdr:spPr>
        <a:xfrm>
          <a:off x="1968500" y="5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45270</xdr:rowOff>
    </xdr:from>
    <xdr:ext cx="599010" cy="259045"/>
    <xdr:sp macro="" textlink="">
      <xdr:nvSpPr>
        <xdr:cNvPr id="85" name="テキスト ボックス 84"/>
        <xdr:cNvSpPr txBox="1"/>
      </xdr:nvSpPr>
      <xdr:spPr>
        <a:xfrm>
          <a:off x="1719795" y="518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82362</xdr:rowOff>
    </xdr:from>
    <xdr:to>
      <xdr:col>6</xdr:col>
      <xdr:colOff>38100</xdr:colOff>
      <xdr:row>32</xdr:row>
      <xdr:rowOff>12512</xdr:rowOff>
    </xdr:to>
    <xdr:sp macro="" textlink="">
      <xdr:nvSpPr>
        <xdr:cNvPr id="86" name="楕円 85"/>
        <xdr:cNvSpPr/>
      </xdr:nvSpPr>
      <xdr:spPr>
        <a:xfrm>
          <a:off x="1079500" y="53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29039</xdr:rowOff>
    </xdr:from>
    <xdr:ext cx="599010" cy="259045"/>
    <xdr:sp macro="" textlink="">
      <xdr:nvSpPr>
        <xdr:cNvPr id="87" name="テキスト ボックス 86"/>
        <xdr:cNvSpPr txBox="1"/>
      </xdr:nvSpPr>
      <xdr:spPr>
        <a:xfrm>
          <a:off x="830795" y="51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2" name="直線コネクタ 111"/>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3" name="物件費最小値テキスト"/>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4" name="直線コネクタ 113"/>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5" name="物件費最大値テキスト"/>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6" name="直線コネクタ 115"/>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153808</xdr:rowOff>
    </xdr:from>
    <xdr:to>
      <xdr:col>24</xdr:col>
      <xdr:colOff>63500</xdr:colOff>
      <xdr:row>57</xdr:row>
      <xdr:rowOff>12892</xdr:rowOff>
    </xdr:to>
    <xdr:cxnSp macro="">
      <xdr:nvCxnSpPr>
        <xdr:cNvPr id="117" name="直線コネクタ 116"/>
        <xdr:cNvCxnSpPr/>
      </xdr:nvCxnSpPr>
      <xdr:spPr>
        <a:xfrm>
          <a:off x="3797300" y="9412108"/>
          <a:ext cx="838200" cy="3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166017</xdr:rowOff>
    </xdr:from>
    <xdr:ext cx="534377" cy="259045"/>
    <xdr:sp macro="" textlink="">
      <xdr:nvSpPr>
        <xdr:cNvPr id="118" name="物件費平均値テキスト"/>
        <xdr:cNvSpPr txBox="1"/>
      </xdr:nvSpPr>
      <xdr:spPr>
        <a:xfrm>
          <a:off x="4686300" y="9767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9" name="フローチャート: 判断 118"/>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153808</xdr:rowOff>
    </xdr:from>
    <xdr:to>
      <xdr:col>19</xdr:col>
      <xdr:colOff>177800</xdr:colOff>
      <xdr:row>56</xdr:row>
      <xdr:rowOff>168439</xdr:rowOff>
    </xdr:to>
    <xdr:cxnSp macro="">
      <xdr:nvCxnSpPr>
        <xdr:cNvPr id="120" name="直線コネクタ 119"/>
        <xdr:cNvCxnSpPr/>
      </xdr:nvCxnSpPr>
      <xdr:spPr>
        <a:xfrm flipV="1">
          <a:off x="2908300" y="9412108"/>
          <a:ext cx="8890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21" name="フローチャート: 判断 120"/>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30000</xdr:rowOff>
    </xdr:from>
    <xdr:ext cx="534377" cy="259045"/>
    <xdr:sp macro="" textlink="">
      <xdr:nvSpPr>
        <xdr:cNvPr id="122" name="テキスト ボックス 121"/>
        <xdr:cNvSpPr txBox="1"/>
      </xdr:nvSpPr>
      <xdr:spPr>
        <a:xfrm>
          <a:off x="3517411" y="96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168439</xdr:rowOff>
    </xdr:from>
    <xdr:to>
      <xdr:col>15</xdr:col>
      <xdr:colOff>50800</xdr:colOff>
      <xdr:row>57</xdr:row>
      <xdr:rowOff>81831</xdr:rowOff>
    </xdr:to>
    <xdr:cxnSp macro="">
      <xdr:nvCxnSpPr>
        <xdr:cNvPr id="123" name="直線コネクタ 122"/>
        <xdr:cNvCxnSpPr/>
      </xdr:nvCxnSpPr>
      <xdr:spPr>
        <a:xfrm flipV="1">
          <a:off x="2019300" y="9769639"/>
          <a:ext cx="889000" cy="8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4" name="フローチャート: 判断 123"/>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68437</xdr:rowOff>
    </xdr:from>
    <xdr:ext cx="534377" cy="259045"/>
    <xdr:sp macro="" textlink="">
      <xdr:nvSpPr>
        <xdr:cNvPr id="125" name="テキスト ボックス 124"/>
        <xdr:cNvSpPr txBox="1"/>
      </xdr:nvSpPr>
      <xdr:spPr>
        <a:xfrm>
          <a:off x="2641111" y="98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81831</xdr:rowOff>
    </xdr:from>
    <xdr:to>
      <xdr:col>10</xdr:col>
      <xdr:colOff>114300</xdr:colOff>
      <xdr:row>57</xdr:row>
      <xdr:rowOff>83791</xdr:rowOff>
    </xdr:to>
    <xdr:cxnSp macro="">
      <xdr:nvCxnSpPr>
        <xdr:cNvPr id="126" name="直線コネクタ 125"/>
        <xdr:cNvCxnSpPr/>
      </xdr:nvCxnSpPr>
      <xdr:spPr>
        <a:xfrm flipV="1">
          <a:off x="1130300" y="985448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7" name="フローチャート: 判断 126"/>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8" name="テキスト ボックス 127"/>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9" name="フローチャート: 判断 128"/>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143287</xdr:rowOff>
    </xdr:from>
    <xdr:ext cx="534377" cy="259045"/>
    <xdr:sp macro="" textlink="">
      <xdr:nvSpPr>
        <xdr:cNvPr id="130" name="テキスト ボックス 129"/>
        <xdr:cNvSpPr txBox="1"/>
      </xdr:nvSpPr>
      <xdr:spPr>
        <a:xfrm>
          <a:off x="863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133542</xdr:rowOff>
    </xdr:from>
    <xdr:to>
      <xdr:col>24</xdr:col>
      <xdr:colOff>114300</xdr:colOff>
      <xdr:row>57</xdr:row>
      <xdr:rowOff>63692</xdr:rowOff>
    </xdr:to>
    <xdr:sp macro="" textlink="">
      <xdr:nvSpPr>
        <xdr:cNvPr id="136" name="楕円 135"/>
        <xdr:cNvSpPr/>
      </xdr:nvSpPr>
      <xdr:spPr>
        <a:xfrm>
          <a:off x="4584700" y="97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156419</xdr:rowOff>
    </xdr:from>
    <xdr:ext cx="534377" cy="259045"/>
    <xdr:sp macro="" textlink="">
      <xdr:nvSpPr>
        <xdr:cNvPr id="137" name="物件費該当値テキスト"/>
        <xdr:cNvSpPr txBox="1"/>
      </xdr:nvSpPr>
      <xdr:spPr>
        <a:xfrm>
          <a:off x="4686300" y="95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103008</xdr:rowOff>
    </xdr:from>
    <xdr:to>
      <xdr:col>20</xdr:col>
      <xdr:colOff>38100</xdr:colOff>
      <xdr:row>55</xdr:row>
      <xdr:rowOff>33158</xdr:rowOff>
    </xdr:to>
    <xdr:sp macro="" textlink="">
      <xdr:nvSpPr>
        <xdr:cNvPr id="138" name="楕円 137"/>
        <xdr:cNvSpPr/>
      </xdr:nvSpPr>
      <xdr:spPr>
        <a:xfrm>
          <a:off x="3746500" y="93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49685</xdr:rowOff>
    </xdr:from>
    <xdr:ext cx="534377" cy="259045"/>
    <xdr:sp macro="" textlink="">
      <xdr:nvSpPr>
        <xdr:cNvPr id="139" name="テキスト ボックス 138"/>
        <xdr:cNvSpPr txBox="1"/>
      </xdr:nvSpPr>
      <xdr:spPr>
        <a:xfrm>
          <a:off x="3517411" y="91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117639</xdr:rowOff>
    </xdr:from>
    <xdr:to>
      <xdr:col>15</xdr:col>
      <xdr:colOff>101600</xdr:colOff>
      <xdr:row>57</xdr:row>
      <xdr:rowOff>47789</xdr:rowOff>
    </xdr:to>
    <xdr:sp macro="" textlink="">
      <xdr:nvSpPr>
        <xdr:cNvPr id="140" name="楕円 139"/>
        <xdr:cNvSpPr/>
      </xdr:nvSpPr>
      <xdr:spPr>
        <a:xfrm>
          <a:off x="2857500" y="97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64316</xdr:rowOff>
    </xdr:from>
    <xdr:ext cx="534377" cy="259045"/>
    <xdr:sp macro="" textlink="">
      <xdr:nvSpPr>
        <xdr:cNvPr id="141" name="テキスト ボックス 140"/>
        <xdr:cNvSpPr txBox="1"/>
      </xdr:nvSpPr>
      <xdr:spPr>
        <a:xfrm>
          <a:off x="2641111" y="94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31031</xdr:rowOff>
    </xdr:from>
    <xdr:to>
      <xdr:col>10</xdr:col>
      <xdr:colOff>165100</xdr:colOff>
      <xdr:row>57</xdr:row>
      <xdr:rowOff>132631</xdr:rowOff>
    </xdr:to>
    <xdr:sp macro="" textlink="">
      <xdr:nvSpPr>
        <xdr:cNvPr id="142" name="楕円 141"/>
        <xdr:cNvSpPr/>
      </xdr:nvSpPr>
      <xdr:spPr>
        <a:xfrm>
          <a:off x="1968500" y="98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149158</xdr:rowOff>
    </xdr:from>
    <xdr:ext cx="534377" cy="259045"/>
    <xdr:sp macro="" textlink="">
      <xdr:nvSpPr>
        <xdr:cNvPr id="143" name="テキスト ボックス 142"/>
        <xdr:cNvSpPr txBox="1"/>
      </xdr:nvSpPr>
      <xdr:spPr>
        <a:xfrm>
          <a:off x="1752111" y="95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32991</xdr:rowOff>
    </xdr:from>
    <xdr:to>
      <xdr:col>6</xdr:col>
      <xdr:colOff>38100</xdr:colOff>
      <xdr:row>57</xdr:row>
      <xdr:rowOff>134591</xdr:rowOff>
    </xdr:to>
    <xdr:sp macro="" textlink="">
      <xdr:nvSpPr>
        <xdr:cNvPr id="144" name="楕円 143"/>
        <xdr:cNvSpPr/>
      </xdr:nvSpPr>
      <xdr:spPr>
        <a:xfrm>
          <a:off x="1079500" y="98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151118</xdr:rowOff>
    </xdr:from>
    <xdr:ext cx="534377" cy="259045"/>
    <xdr:sp macro="" textlink="">
      <xdr:nvSpPr>
        <xdr:cNvPr id="145" name="テキスト ボックス 144"/>
        <xdr:cNvSpPr txBox="1"/>
      </xdr:nvSpPr>
      <xdr:spPr>
        <a:xfrm>
          <a:off x="863111" y="95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8" name="直線コネクタ 167"/>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9" name="維持補修費最小値テキスト"/>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0" name="直線コネクタ 169"/>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71" name="維持補修費最大値テキスト"/>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2" name="直線コネクタ 171"/>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109220</xdr:rowOff>
    </xdr:from>
    <xdr:to>
      <xdr:col>24</xdr:col>
      <xdr:colOff>63500</xdr:colOff>
      <xdr:row>74</xdr:row>
      <xdr:rowOff>145986</xdr:rowOff>
    </xdr:to>
    <xdr:cxnSp macro="">
      <xdr:nvCxnSpPr>
        <xdr:cNvPr id="173" name="直線コネクタ 172"/>
        <xdr:cNvCxnSpPr/>
      </xdr:nvCxnSpPr>
      <xdr:spPr>
        <a:xfrm flipV="1">
          <a:off x="3797300" y="12453620"/>
          <a:ext cx="838200" cy="3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50563</xdr:rowOff>
    </xdr:from>
    <xdr:ext cx="469744" cy="259045"/>
    <xdr:sp macro="" textlink="">
      <xdr:nvSpPr>
        <xdr:cNvPr id="174" name="維持補修費平均値テキスト"/>
        <xdr:cNvSpPr txBox="1"/>
      </xdr:nvSpPr>
      <xdr:spPr>
        <a:xfrm>
          <a:off x="4686300" y="1256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5" name="フローチャート: 判断 174"/>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145986</xdr:rowOff>
    </xdr:from>
    <xdr:to>
      <xdr:col>19</xdr:col>
      <xdr:colOff>177800</xdr:colOff>
      <xdr:row>74</xdr:row>
      <xdr:rowOff>153035</xdr:rowOff>
    </xdr:to>
    <xdr:cxnSp macro="">
      <xdr:nvCxnSpPr>
        <xdr:cNvPr id="176" name="直線コネクタ 175"/>
        <xdr:cNvCxnSpPr/>
      </xdr:nvCxnSpPr>
      <xdr:spPr>
        <a:xfrm flipV="1">
          <a:off x="2908300" y="12833286"/>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7" name="フローチャート: 判断 176"/>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6240</xdr:rowOff>
    </xdr:from>
    <xdr:ext cx="469744" cy="259045"/>
    <xdr:sp macro="" textlink="">
      <xdr:nvSpPr>
        <xdr:cNvPr id="178" name="テキスト ボックス 177"/>
        <xdr:cNvSpPr txBox="1"/>
      </xdr:nvSpPr>
      <xdr:spPr>
        <a:xfrm>
          <a:off x="3549728" y="123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64833</xdr:rowOff>
    </xdr:from>
    <xdr:to>
      <xdr:col>15</xdr:col>
      <xdr:colOff>50800</xdr:colOff>
      <xdr:row>74</xdr:row>
      <xdr:rowOff>153035</xdr:rowOff>
    </xdr:to>
    <xdr:cxnSp macro="">
      <xdr:nvCxnSpPr>
        <xdr:cNvPr id="179" name="直線コネクタ 178"/>
        <xdr:cNvCxnSpPr/>
      </xdr:nvCxnSpPr>
      <xdr:spPr>
        <a:xfrm>
          <a:off x="2019300" y="12752133"/>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80" name="フローチャート: 判断 179"/>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151782</xdr:rowOff>
    </xdr:from>
    <xdr:ext cx="469744" cy="259045"/>
    <xdr:sp macro="" textlink="">
      <xdr:nvSpPr>
        <xdr:cNvPr id="181" name="テキスト ボックス 180"/>
        <xdr:cNvSpPr txBox="1"/>
      </xdr:nvSpPr>
      <xdr:spPr>
        <a:xfrm>
          <a:off x="2673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88265</xdr:rowOff>
    </xdr:from>
    <xdr:to>
      <xdr:col>10</xdr:col>
      <xdr:colOff>114300</xdr:colOff>
      <xdr:row>74</xdr:row>
      <xdr:rowOff>64833</xdr:rowOff>
    </xdr:to>
    <xdr:cxnSp macro="">
      <xdr:nvCxnSpPr>
        <xdr:cNvPr id="182" name="直線コネクタ 181"/>
        <xdr:cNvCxnSpPr/>
      </xdr:nvCxnSpPr>
      <xdr:spPr>
        <a:xfrm>
          <a:off x="1130300" y="1260411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3" name="フローチャート: 判断 182"/>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14749</xdr:rowOff>
    </xdr:from>
    <xdr:ext cx="469744" cy="259045"/>
    <xdr:sp macro="" textlink="">
      <xdr:nvSpPr>
        <xdr:cNvPr id="184" name="テキスト ボックス 183"/>
        <xdr:cNvSpPr txBox="1"/>
      </xdr:nvSpPr>
      <xdr:spPr>
        <a:xfrm>
          <a:off x="1784428" y="128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5" name="フローチャート: 判断 184"/>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106379</xdr:rowOff>
    </xdr:from>
    <xdr:ext cx="469744" cy="259045"/>
    <xdr:sp macro="" textlink="">
      <xdr:nvSpPr>
        <xdr:cNvPr id="186" name="テキスト ボックス 185"/>
        <xdr:cNvSpPr txBox="1"/>
      </xdr:nvSpPr>
      <xdr:spPr>
        <a:xfrm>
          <a:off x="8954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58420</xdr:rowOff>
    </xdr:from>
    <xdr:to>
      <xdr:col>24</xdr:col>
      <xdr:colOff>114300</xdr:colOff>
      <xdr:row>72</xdr:row>
      <xdr:rowOff>160020</xdr:rowOff>
    </xdr:to>
    <xdr:sp macro="" textlink="">
      <xdr:nvSpPr>
        <xdr:cNvPr id="192" name="楕円 191"/>
        <xdr:cNvSpPr/>
      </xdr:nvSpPr>
      <xdr:spPr>
        <a:xfrm>
          <a:off x="4584700" y="124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81297</xdr:rowOff>
    </xdr:from>
    <xdr:ext cx="469744" cy="259045"/>
    <xdr:sp macro="" textlink="">
      <xdr:nvSpPr>
        <xdr:cNvPr id="193" name="維持補修費該当値テキスト"/>
        <xdr:cNvSpPr txBox="1"/>
      </xdr:nvSpPr>
      <xdr:spPr>
        <a:xfrm>
          <a:off x="4686300" y="1225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95186</xdr:rowOff>
    </xdr:from>
    <xdr:to>
      <xdr:col>20</xdr:col>
      <xdr:colOff>38100</xdr:colOff>
      <xdr:row>75</xdr:row>
      <xdr:rowOff>25336</xdr:rowOff>
    </xdr:to>
    <xdr:sp macro="" textlink="">
      <xdr:nvSpPr>
        <xdr:cNvPr id="194" name="楕円 193"/>
        <xdr:cNvSpPr/>
      </xdr:nvSpPr>
      <xdr:spPr>
        <a:xfrm>
          <a:off x="3746500" y="127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16463</xdr:rowOff>
    </xdr:from>
    <xdr:ext cx="469744" cy="259045"/>
    <xdr:sp macro="" textlink="">
      <xdr:nvSpPr>
        <xdr:cNvPr id="195" name="テキスト ボックス 194"/>
        <xdr:cNvSpPr txBox="1"/>
      </xdr:nvSpPr>
      <xdr:spPr>
        <a:xfrm>
          <a:off x="3549728" y="128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102235</xdr:rowOff>
    </xdr:from>
    <xdr:to>
      <xdr:col>15</xdr:col>
      <xdr:colOff>101600</xdr:colOff>
      <xdr:row>75</xdr:row>
      <xdr:rowOff>32385</xdr:rowOff>
    </xdr:to>
    <xdr:sp macro="" textlink="">
      <xdr:nvSpPr>
        <xdr:cNvPr id="196" name="楕円 195"/>
        <xdr:cNvSpPr/>
      </xdr:nvSpPr>
      <xdr:spPr>
        <a:xfrm>
          <a:off x="2857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23512</xdr:rowOff>
    </xdr:from>
    <xdr:ext cx="469744" cy="259045"/>
    <xdr:sp macro="" textlink="">
      <xdr:nvSpPr>
        <xdr:cNvPr id="197" name="テキスト ボックス 196"/>
        <xdr:cNvSpPr txBox="1"/>
      </xdr:nvSpPr>
      <xdr:spPr>
        <a:xfrm>
          <a:off x="2673428" y="128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14033</xdr:rowOff>
    </xdr:from>
    <xdr:to>
      <xdr:col>10</xdr:col>
      <xdr:colOff>165100</xdr:colOff>
      <xdr:row>74</xdr:row>
      <xdr:rowOff>115633</xdr:rowOff>
    </xdr:to>
    <xdr:sp macro="" textlink="">
      <xdr:nvSpPr>
        <xdr:cNvPr id="198" name="楕円 197"/>
        <xdr:cNvSpPr/>
      </xdr:nvSpPr>
      <xdr:spPr>
        <a:xfrm>
          <a:off x="1968500" y="12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132160</xdr:rowOff>
    </xdr:from>
    <xdr:ext cx="469744" cy="259045"/>
    <xdr:sp macro="" textlink="">
      <xdr:nvSpPr>
        <xdr:cNvPr id="199" name="テキスト ボックス 198"/>
        <xdr:cNvSpPr txBox="1"/>
      </xdr:nvSpPr>
      <xdr:spPr>
        <a:xfrm>
          <a:off x="1784428" y="124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37465</xdr:rowOff>
    </xdr:from>
    <xdr:to>
      <xdr:col>6</xdr:col>
      <xdr:colOff>38100</xdr:colOff>
      <xdr:row>73</xdr:row>
      <xdr:rowOff>139065</xdr:rowOff>
    </xdr:to>
    <xdr:sp macro="" textlink="">
      <xdr:nvSpPr>
        <xdr:cNvPr id="200" name="楕円 199"/>
        <xdr:cNvSpPr/>
      </xdr:nvSpPr>
      <xdr:spPr>
        <a:xfrm>
          <a:off x="10795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155592</xdr:rowOff>
    </xdr:from>
    <xdr:ext cx="469744" cy="259045"/>
    <xdr:sp macro="" textlink="">
      <xdr:nvSpPr>
        <xdr:cNvPr id="201" name="テキスト ボックス 200"/>
        <xdr:cNvSpPr txBox="1"/>
      </xdr:nvSpPr>
      <xdr:spPr>
        <a:xfrm>
          <a:off x="895428" y="1232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4" name="直線コネクタ 223"/>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5" name="扶助費最小値テキスト"/>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6" name="直線コネクタ 225"/>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7" name="扶助費最大値テキスト"/>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8" name="直線コネクタ 227"/>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144957</xdr:rowOff>
    </xdr:from>
    <xdr:to>
      <xdr:col>24</xdr:col>
      <xdr:colOff>63500</xdr:colOff>
      <xdr:row>96</xdr:row>
      <xdr:rowOff>41402</xdr:rowOff>
    </xdr:to>
    <xdr:cxnSp macro="">
      <xdr:nvCxnSpPr>
        <xdr:cNvPr id="229" name="直線コネクタ 228"/>
        <xdr:cNvCxnSpPr/>
      </xdr:nvCxnSpPr>
      <xdr:spPr>
        <a:xfrm>
          <a:off x="3797300" y="16432707"/>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152061</xdr:rowOff>
    </xdr:from>
    <xdr:ext cx="534377" cy="259045"/>
    <xdr:sp macro="" textlink="">
      <xdr:nvSpPr>
        <xdr:cNvPr id="230" name="扶助費平均値テキスト"/>
        <xdr:cNvSpPr txBox="1"/>
      </xdr:nvSpPr>
      <xdr:spPr>
        <a:xfrm>
          <a:off x="4686300" y="16439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31" name="フローチャート: 判断 230"/>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144957</xdr:rowOff>
    </xdr:from>
    <xdr:to>
      <xdr:col>19</xdr:col>
      <xdr:colOff>177800</xdr:colOff>
      <xdr:row>96</xdr:row>
      <xdr:rowOff>81865</xdr:rowOff>
    </xdr:to>
    <xdr:cxnSp macro="">
      <xdr:nvCxnSpPr>
        <xdr:cNvPr id="232" name="直線コネクタ 231"/>
        <xdr:cNvCxnSpPr/>
      </xdr:nvCxnSpPr>
      <xdr:spPr>
        <a:xfrm flipV="1">
          <a:off x="2908300" y="16432707"/>
          <a:ext cx="889000" cy="10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3" name="フローチャート: 判断 232"/>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55363</xdr:rowOff>
    </xdr:from>
    <xdr:ext cx="534377" cy="259045"/>
    <xdr:sp macro="" textlink="">
      <xdr:nvSpPr>
        <xdr:cNvPr id="234" name="テキスト ボックス 233"/>
        <xdr:cNvSpPr txBox="1"/>
      </xdr:nvSpPr>
      <xdr:spPr>
        <a:xfrm>
          <a:off x="3517411" y="165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81865</xdr:rowOff>
    </xdr:from>
    <xdr:to>
      <xdr:col>15</xdr:col>
      <xdr:colOff>50800</xdr:colOff>
      <xdr:row>96</xdr:row>
      <xdr:rowOff>134062</xdr:rowOff>
    </xdr:to>
    <xdr:cxnSp macro="">
      <xdr:nvCxnSpPr>
        <xdr:cNvPr id="235" name="直線コネクタ 234"/>
        <xdr:cNvCxnSpPr/>
      </xdr:nvCxnSpPr>
      <xdr:spPr>
        <a:xfrm flipV="1">
          <a:off x="2019300" y="16541065"/>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6" name="フローチャート: 判断 235"/>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116958</xdr:rowOff>
    </xdr:from>
    <xdr:ext cx="534377" cy="259045"/>
    <xdr:sp macro="" textlink="">
      <xdr:nvSpPr>
        <xdr:cNvPr id="237" name="テキスト ボックス 236"/>
        <xdr:cNvSpPr txBox="1"/>
      </xdr:nvSpPr>
      <xdr:spPr>
        <a:xfrm>
          <a:off x="26411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134062</xdr:rowOff>
    </xdr:from>
    <xdr:to>
      <xdr:col>10</xdr:col>
      <xdr:colOff>114300</xdr:colOff>
      <xdr:row>96</xdr:row>
      <xdr:rowOff>153339</xdr:rowOff>
    </xdr:to>
    <xdr:cxnSp macro="">
      <xdr:nvCxnSpPr>
        <xdr:cNvPr id="238" name="直線コネクタ 237"/>
        <xdr:cNvCxnSpPr/>
      </xdr:nvCxnSpPr>
      <xdr:spPr>
        <a:xfrm flipV="1">
          <a:off x="1130300" y="16593262"/>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9" name="フローチャート: 判断 238"/>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149801</xdr:rowOff>
    </xdr:from>
    <xdr:ext cx="534377" cy="259045"/>
    <xdr:sp macro="" textlink="">
      <xdr:nvSpPr>
        <xdr:cNvPr id="240" name="テキスト ボックス 239"/>
        <xdr:cNvSpPr txBox="1"/>
      </xdr:nvSpPr>
      <xdr:spPr>
        <a:xfrm>
          <a:off x="1752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41" name="フローチャート: 判断 240"/>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162907</xdr:rowOff>
    </xdr:from>
    <xdr:ext cx="534377" cy="259045"/>
    <xdr:sp macro="" textlink="">
      <xdr:nvSpPr>
        <xdr:cNvPr id="242" name="テキスト ボックス 241"/>
        <xdr:cNvSpPr txBox="1"/>
      </xdr:nvSpPr>
      <xdr:spPr>
        <a:xfrm>
          <a:off x="863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162052</xdr:rowOff>
    </xdr:from>
    <xdr:to>
      <xdr:col>24</xdr:col>
      <xdr:colOff>114300</xdr:colOff>
      <xdr:row>96</xdr:row>
      <xdr:rowOff>92202</xdr:rowOff>
    </xdr:to>
    <xdr:sp macro="" textlink="">
      <xdr:nvSpPr>
        <xdr:cNvPr id="248" name="楕円 247"/>
        <xdr:cNvSpPr/>
      </xdr:nvSpPr>
      <xdr:spPr>
        <a:xfrm>
          <a:off x="45847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13479</xdr:rowOff>
    </xdr:from>
    <xdr:ext cx="534377" cy="259045"/>
    <xdr:sp macro="" textlink="">
      <xdr:nvSpPr>
        <xdr:cNvPr id="249" name="扶助費該当値テキスト"/>
        <xdr:cNvSpPr txBox="1"/>
      </xdr:nvSpPr>
      <xdr:spPr>
        <a:xfrm>
          <a:off x="4686300" y="163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94157</xdr:rowOff>
    </xdr:from>
    <xdr:to>
      <xdr:col>20</xdr:col>
      <xdr:colOff>38100</xdr:colOff>
      <xdr:row>96</xdr:row>
      <xdr:rowOff>24307</xdr:rowOff>
    </xdr:to>
    <xdr:sp macro="" textlink="">
      <xdr:nvSpPr>
        <xdr:cNvPr id="250" name="楕円 249"/>
        <xdr:cNvSpPr/>
      </xdr:nvSpPr>
      <xdr:spPr>
        <a:xfrm>
          <a:off x="3746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40834</xdr:rowOff>
    </xdr:from>
    <xdr:ext cx="534377" cy="259045"/>
    <xdr:sp macro="" textlink="">
      <xdr:nvSpPr>
        <xdr:cNvPr id="251" name="テキスト ボックス 250"/>
        <xdr:cNvSpPr txBox="1"/>
      </xdr:nvSpPr>
      <xdr:spPr>
        <a:xfrm>
          <a:off x="35174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31065</xdr:rowOff>
    </xdr:from>
    <xdr:to>
      <xdr:col>15</xdr:col>
      <xdr:colOff>101600</xdr:colOff>
      <xdr:row>96</xdr:row>
      <xdr:rowOff>132665</xdr:rowOff>
    </xdr:to>
    <xdr:sp macro="" textlink="">
      <xdr:nvSpPr>
        <xdr:cNvPr id="252" name="楕円 251"/>
        <xdr:cNvSpPr/>
      </xdr:nvSpPr>
      <xdr:spPr>
        <a:xfrm>
          <a:off x="2857500" y="16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123792</xdr:rowOff>
    </xdr:from>
    <xdr:ext cx="534377" cy="259045"/>
    <xdr:sp macro="" textlink="">
      <xdr:nvSpPr>
        <xdr:cNvPr id="253" name="テキスト ボックス 252"/>
        <xdr:cNvSpPr txBox="1"/>
      </xdr:nvSpPr>
      <xdr:spPr>
        <a:xfrm>
          <a:off x="2641111" y="165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83262</xdr:rowOff>
    </xdr:from>
    <xdr:to>
      <xdr:col>10</xdr:col>
      <xdr:colOff>165100</xdr:colOff>
      <xdr:row>97</xdr:row>
      <xdr:rowOff>13412</xdr:rowOff>
    </xdr:to>
    <xdr:sp macro="" textlink="">
      <xdr:nvSpPr>
        <xdr:cNvPr id="254" name="楕円 253"/>
        <xdr:cNvSpPr/>
      </xdr:nvSpPr>
      <xdr:spPr>
        <a:xfrm>
          <a:off x="1968500" y="165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4539</xdr:rowOff>
    </xdr:from>
    <xdr:ext cx="534377" cy="259045"/>
    <xdr:sp macro="" textlink="">
      <xdr:nvSpPr>
        <xdr:cNvPr id="255" name="テキスト ボックス 254"/>
        <xdr:cNvSpPr txBox="1"/>
      </xdr:nvSpPr>
      <xdr:spPr>
        <a:xfrm>
          <a:off x="1752111" y="166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102539</xdr:rowOff>
    </xdr:from>
    <xdr:to>
      <xdr:col>6</xdr:col>
      <xdr:colOff>38100</xdr:colOff>
      <xdr:row>97</xdr:row>
      <xdr:rowOff>32689</xdr:rowOff>
    </xdr:to>
    <xdr:sp macro="" textlink="">
      <xdr:nvSpPr>
        <xdr:cNvPr id="256" name="楕円 255"/>
        <xdr:cNvSpPr/>
      </xdr:nvSpPr>
      <xdr:spPr>
        <a:xfrm>
          <a:off x="1079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23816</xdr:rowOff>
    </xdr:from>
    <xdr:ext cx="534377" cy="259045"/>
    <xdr:sp macro="" textlink="">
      <xdr:nvSpPr>
        <xdr:cNvPr id="257" name="テキスト ボックス 256"/>
        <xdr:cNvSpPr txBox="1"/>
      </xdr:nvSpPr>
      <xdr:spPr>
        <a:xfrm>
          <a:off x="863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8" name="テキスト ボックス 267"/>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44945</xdr:rowOff>
    </xdr:from>
    <xdr:to>
      <xdr:col>54</xdr:col>
      <xdr:colOff>189865</xdr:colOff>
      <xdr:row>36</xdr:row>
      <xdr:rowOff>8232</xdr:rowOff>
    </xdr:to>
    <xdr:cxnSp macro="">
      <xdr:nvCxnSpPr>
        <xdr:cNvPr id="278" name="直線コネクタ 277"/>
        <xdr:cNvCxnSpPr/>
      </xdr:nvCxnSpPr>
      <xdr:spPr>
        <a:xfrm flipV="1">
          <a:off x="10475595" y="5531345"/>
          <a:ext cx="1270" cy="64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12059</xdr:rowOff>
    </xdr:from>
    <xdr:ext cx="599010" cy="259045"/>
    <xdr:sp macro="" textlink="">
      <xdr:nvSpPr>
        <xdr:cNvPr id="279" name="補助費等最小値テキスト"/>
        <xdr:cNvSpPr txBox="1"/>
      </xdr:nvSpPr>
      <xdr:spPr>
        <a:xfrm>
          <a:off x="10528300" y="618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8232</xdr:rowOff>
    </xdr:from>
    <xdr:to>
      <xdr:col>55</xdr:col>
      <xdr:colOff>88900</xdr:colOff>
      <xdr:row>36</xdr:row>
      <xdr:rowOff>8232</xdr:rowOff>
    </xdr:to>
    <xdr:cxnSp macro="">
      <xdr:nvCxnSpPr>
        <xdr:cNvPr id="280" name="直線コネクタ 279"/>
        <xdr:cNvCxnSpPr/>
      </xdr:nvCxnSpPr>
      <xdr:spPr>
        <a:xfrm>
          <a:off x="10388600" y="618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163072</xdr:rowOff>
    </xdr:from>
    <xdr:ext cx="599010" cy="259045"/>
    <xdr:sp macro="" textlink="">
      <xdr:nvSpPr>
        <xdr:cNvPr id="281" name="補助費等最大値テキスト"/>
        <xdr:cNvSpPr txBox="1"/>
      </xdr:nvSpPr>
      <xdr:spPr>
        <a:xfrm>
          <a:off x="10528300" y="53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44945</xdr:rowOff>
    </xdr:from>
    <xdr:to>
      <xdr:col>55</xdr:col>
      <xdr:colOff>88900</xdr:colOff>
      <xdr:row>32</xdr:row>
      <xdr:rowOff>44945</xdr:rowOff>
    </xdr:to>
    <xdr:cxnSp macro="">
      <xdr:nvCxnSpPr>
        <xdr:cNvPr id="282" name="直線コネクタ 281"/>
        <xdr:cNvCxnSpPr/>
      </xdr:nvCxnSpPr>
      <xdr:spPr>
        <a:xfrm>
          <a:off x="10388600" y="553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137780</xdr:rowOff>
    </xdr:from>
    <xdr:to>
      <xdr:col>55</xdr:col>
      <xdr:colOff>0</xdr:colOff>
      <xdr:row>34</xdr:row>
      <xdr:rowOff>114051</xdr:rowOff>
    </xdr:to>
    <xdr:cxnSp macro="">
      <xdr:nvCxnSpPr>
        <xdr:cNvPr id="283" name="直線コネクタ 282"/>
        <xdr:cNvCxnSpPr/>
      </xdr:nvCxnSpPr>
      <xdr:spPr>
        <a:xfrm>
          <a:off x="9639300" y="5452730"/>
          <a:ext cx="838200" cy="4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77030</xdr:rowOff>
    </xdr:from>
    <xdr:ext cx="599010" cy="259045"/>
    <xdr:sp macro="" textlink="">
      <xdr:nvSpPr>
        <xdr:cNvPr id="284" name="補助費等平均値テキスト"/>
        <xdr:cNvSpPr txBox="1"/>
      </xdr:nvSpPr>
      <xdr:spPr>
        <a:xfrm>
          <a:off x="10528300" y="5563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54153</xdr:rowOff>
    </xdr:from>
    <xdr:to>
      <xdr:col>55</xdr:col>
      <xdr:colOff>50800</xdr:colOff>
      <xdr:row>33</xdr:row>
      <xdr:rowOff>155753</xdr:rowOff>
    </xdr:to>
    <xdr:sp macro="" textlink="">
      <xdr:nvSpPr>
        <xdr:cNvPr id="285" name="フローチャート: 判断 284"/>
        <xdr:cNvSpPr/>
      </xdr:nvSpPr>
      <xdr:spPr>
        <a:xfrm>
          <a:off x="10426700" y="57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102850</xdr:rowOff>
    </xdr:from>
    <xdr:to>
      <xdr:col>50</xdr:col>
      <xdr:colOff>114300</xdr:colOff>
      <xdr:row>31</xdr:row>
      <xdr:rowOff>137780</xdr:rowOff>
    </xdr:to>
    <xdr:cxnSp macro="">
      <xdr:nvCxnSpPr>
        <xdr:cNvPr id="286" name="直線コネクタ 285"/>
        <xdr:cNvCxnSpPr/>
      </xdr:nvCxnSpPr>
      <xdr:spPr>
        <a:xfrm>
          <a:off x="8750300" y="5246350"/>
          <a:ext cx="889000" cy="2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7679</xdr:rowOff>
    </xdr:from>
    <xdr:to>
      <xdr:col>50</xdr:col>
      <xdr:colOff>165100</xdr:colOff>
      <xdr:row>30</xdr:row>
      <xdr:rowOff>109279</xdr:rowOff>
    </xdr:to>
    <xdr:sp macro="" textlink="">
      <xdr:nvSpPr>
        <xdr:cNvPr id="287" name="フローチャート: 判断 286"/>
        <xdr:cNvSpPr/>
      </xdr:nvSpPr>
      <xdr:spPr>
        <a:xfrm>
          <a:off x="9588500" y="51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125806</xdr:rowOff>
    </xdr:from>
    <xdr:ext cx="599010" cy="259045"/>
    <xdr:sp macro="" textlink="">
      <xdr:nvSpPr>
        <xdr:cNvPr id="288" name="テキスト ボックス 287"/>
        <xdr:cNvSpPr txBox="1"/>
      </xdr:nvSpPr>
      <xdr:spPr>
        <a:xfrm>
          <a:off x="9327095" y="492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102850</xdr:rowOff>
    </xdr:from>
    <xdr:to>
      <xdr:col>45</xdr:col>
      <xdr:colOff>177800</xdr:colOff>
      <xdr:row>33</xdr:row>
      <xdr:rowOff>93294</xdr:rowOff>
    </xdr:to>
    <xdr:cxnSp macro="">
      <xdr:nvCxnSpPr>
        <xdr:cNvPr id="289" name="直線コネクタ 288"/>
        <xdr:cNvCxnSpPr/>
      </xdr:nvCxnSpPr>
      <xdr:spPr>
        <a:xfrm flipV="1">
          <a:off x="7861300" y="5246350"/>
          <a:ext cx="889000" cy="5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38585</xdr:rowOff>
    </xdr:from>
    <xdr:to>
      <xdr:col>46</xdr:col>
      <xdr:colOff>38100</xdr:colOff>
      <xdr:row>30</xdr:row>
      <xdr:rowOff>140185</xdr:rowOff>
    </xdr:to>
    <xdr:sp macro="" textlink="">
      <xdr:nvSpPr>
        <xdr:cNvPr id="290" name="フローチャート: 判断 289"/>
        <xdr:cNvSpPr/>
      </xdr:nvSpPr>
      <xdr:spPr>
        <a:xfrm>
          <a:off x="8699500" y="5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156712</xdr:rowOff>
    </xdr:from>
    <xdr:ext cx="599010" cy="259045"/>
    <xdr:sp macro="" textlink="">
      <xdr:nvSpPr>
        <xdr:cNvPr id="291" name="テキスト ボックス 290"/>
        <xdr:cNvSpPr txBox="1"/>
      </xdr:nvSpPr>
      <xdr:spPr>
        <a:xfrm>
          <a:off x="8450795" y="495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93294</xdr:rowOff>
    </xdr:from>
    <xdr:to>
      <xdr:col>41</xdr:col>
      <xdr:colOff>50800</xdr:colOff>
      <xdr:row>39</xdr:row>
      <xdr:rowOff>61588</xdr:rowOff>
    </xdr:to>
    <xdr:cxnSp macro="">
      <xdr:nvCxnSpPr>
        <xdr:cNvPr id="292" name="直線コネクタ 291"/>
        <xdr:cNvCxnSpPr/>
      </xdr:nvCxnSpPr>
      <xdr:spPr>
        <a:xfrm flipV="1">
          <a:off x="6972300" y="5751144"/>
          <a:ext cx="889000" cy="99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83299</xdr:rowOff>
    </xdr:from>
    <xdr:to>
      <xdr:col>41</xdr:col>
      <xdr:colOff>101600</xdr:colOff>
      <xdr:row>33</xdr:row>
      <xdr:rowOff>13449</xdr:rowOff>
    </xdr:to>
    <xdr:sp macro="" textlink="">
      <xdr:nvSpPr>
        <xdr:cNvPr id="293" name="フローチャート: 判断 292"/>
        <xdr:cNvSpPr/>
      </xdr:nvSpPr>
      <xdr:spPr>
        <a:xfrm>
          <a:off x="78105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29976</xdr:rowOff>
    </xdr:from>
    <xdr:ext cx="599010" cy="259045"/>
    <xdr:sp macro="" textlink="">
      <xdr:nvSpPr>
        <xdr:cNvPr id="294" name="テキスト ボックス 293"/>
        <xdr:cNvSpPr txBox="1"/>
      </xdr:nvSpPr>
      <xdr:spPr>
        <a:xfrm>
          <a:off x="7561795" y="53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17783</xdr:rowOff>
    </xdr:from>
    <xdr:to>
      <xdr:col>36</xdr:col>
      <xdr:colOff>165100</xdr:colOff>
      <xdr:row>38</xdr:row>
      <xdr:rowOff>119383</xdr:rowOff>
    </xdr:to>
    <xdr:sp macro="" textlink="">
      <xdr:nvSpPr>
        <xdr:cNvPr id="295" name="フローチャート: 判断 294"/>
        <xdr:cNvSpPr/>
      </xdr:nvSpPr>
      <xdr:spPr>
        <a:xfrm>
          <a:off x="6921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135910</xdr:rowOff>
    </xdr:from>
    <xdr:ext cx="599010" cy="259045"/>
    <xdr:sp macro="" textlink="">
      <xdr:nvSpPr>
        <xdr:cNvPr id="296" name="テキスト ボックス 295"/>
        <xdr:cNvSpPr txBox="1"/>
      </xdr:nvSpPr>
      <xdr:spPr>
        <a:xfrm>
          <a:off x="66727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63251</xdr:rowOff>
    </xdr:from>
    <xdr:to>
      <xdr:col>55</xdr:col>
      <xdr:colOff>50800</xdr:colOff>
      <xdr:row>34</xdr:row>
      <xdr:rowOff>164851</xdr:rowOff>
    </xdr:to>
    <xdr:sp macro="" textlink="">
      <xdr:nvSpPr>
        <xdr:cNvPr id="302" name="楕円 301"/>
        <xdr:cNvSpPr/>
      </xdr:nvSpPr>
      <xdr:spPr>
        <a:xfrm>
          <a:off x="10426700" y="58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41678</xdr:rowOff>
    </xdr:from>
    <xdr:ext cx="599010" cy="259045"/>
    <xdr:sp macro="" textlink="">
      <xdr:nvSpPr>
        <xdr:cNvPr id="303" name="補助費等該当値テキスト"/>
        <xdr:cNvSpPr txBox="1"/>
      </xdr:nvSpPr>
      <xdr:spPr>
        <a:xfrm>
          <a:off x="10528300" y="587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86980</xdr:rowOff>
    </xdr:from>
    <xdr:to>
      <xdr:col>50</xdr:col>
      <xdr:colOff>165100</xdr:colOff>
      <xdr:row>32</xdr:row>
      <xdr:rowOff>17130</xdr:rowOff>
    </xdr:to>
    <xdr:sp macro="" textlink="">
      <xdr:nvSpPr>
        <xdr:cNvPr id="304" name="楕円 303"/>
        <xdr:cNvSpPr/>
      </xdr:nvSpPr>
      <xdr:spPr>
        <a:xfrm>
          <a:off x="9588500" y="54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8257</xdr:rowOff>
    </xdr:from>
    <xdr:ext cx="599010" cy="259045"/>
    <xdr:sp macro="" textlink="">
      <xdr:nvSpPr>
        <xdr:cNvPr id="305" name="テキスト ボックス 304"/>
        <xdr:cNvSpPr txBox="1"/>
      </xdr:nvSpPr>
      <xdr:spPr>
        <a:xfrm>
          <a:off x="9327095" y="54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52050</xdr:rowOff>
    </xdr:from>
    <xdr:to>
      <xdr:col>46</xdr:col>
      <xdr:colOff>38100</xdr:colOff>
      <xdr:row>30</xdr:row>
      <xdr:rowOff>153650</xdr:rowOff>
    </xdr:to>
    <xdr:sp macro="" textlink="">
      <xdr:nvSpPr>
        <xdr:cNvPr id="306" name="楕円 305"/>
        <xdr:cNvSpPr/>
      </xdr:nvSpPr>
      <xdr:spPr>
        <a:xfrm>
          <a:off x="8699500" y="51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144777</xdr:rowOff>
    </xdr:from>
    <xdr:ext cx="599010" cy="259045"/>
    <xdr:sp macro="" textlink="">
      <xdr:nvSpPr>
        <xdr:cNvPr id="307" name="テキスト ボックス 306"/>
        <xdr:cNvSpPr txBox="1"/>
      </xdr:nvSpPr>
      <xdr:spPr>
        <a:xfrm>
          <a:off x="8450795" y="528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42494</xdr:rowOff>
    </xdr:from>
    <xdr:to>
      <xdr:col>41</xdr:col>
      <xdr:colOff>101600</xdr:colOff>
      <xdr:row>33</xdr:row>
      <xdr:rowOff>144094</xdr:rowOff>
    </xdr:to>
    <xdr:sp macro="" textlink="">
      <xdr:nvSpPr>
        <xdr:cNvPr id="308" name="楕円 307"/>
        <xdr:cNvSpPr/>
      </xdr:nvSpPr>
      <xdr:spPr>
        <a:xfrm>
          <a:off x="7810500" y="57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135221</xdr:rowOff>
    </xdr:from>
    <xdr:ext cx="599010" cy="259045"/>
    <xdr:sp macro="" textlink="">
      <xdr:nvSpPr>
        <xdr:cNvPr id="309" name="テキスト ボックス 308"/>
        <xdr:cNvSpPr txBox="1"/>
      </xdr:nvSpPr>
      <xdr:spPr>
        <a:xfrm>
          <a:off x="7561795" y="579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10788</xdr:rowOff>
    </xdr:from>
    <xdr:to>
      <xdr:col>36</xdr:col>
      <xdr:colOff>165100</xdr:colOff>
      <xdr:row>39</xdr:row>
      <xdr:rowOff>112388</xdr:rowOff>
    </xdr:to>
    <xdr:sp macro="" textlink="">
      <xdr:nvSpPr>
        <xdr:cNvPr id="310" name="楕円 309"/>
        <xdr:cNvSpPr/>
      </xdr:nvSpPr>
      <xdr:spPr>
        <a:xfrm>
          <a:off x="6921500" y="66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103515</xdr:rowOff>
    </xdr:from>
    <xdr:ext cx="534377" cy="259045"/>
    <xdr:sp macro="" textlink="">
      <xdr:nvSpPr>
        <xdr:cNvPr id="311" name="テキスト ボックス 310"/>
        <xdr:cNvSpPr txBox="1"/>
      </xdr:nvSpPr>
      <xdr:spPr>
        <a:xfrm>
          <a:off x="6705111" y="67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16289</xdr:rowOff>
    </xdr:from>
    <xdr:to>
      <xdr:col>55</xdr:col>
      <xdr:colOff>0</xdr:colOff>
      <xdr:row>59</xdr:row>
      <xdr:rowOff>50807</xdr:rowOff>
    </xdr:to>
    <xdr:cxnSp macro="">
      <xdr:nvCxnSpPr>
        <xdr:cNvPr id="341" name="直線コネクタ 340"/>
        <xdr:cNvCxnSpPr/>
      </xdr:nvCxnSpPr>
      <xdr:spPr>
        <a:xfrm flipV="1">
          <a:off x="9639300" y="9960389"/>
          <a:ext cx="838200" cy="2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155668</xdr:rowOff>
    </xdr:from>
    <xdr:ext cx="534377" cy="259045"/>
    <xdr:sp macro="" textlink="">
      <xdr:nvSpPr>
        <xdr:cNvPr id="342" name="普通建設事業費平均値テキスト"/>
        <xdr:cNvSpPr txBox="1"/>
      </xdr:nvSpPr>
      <xdr:spPr>
        <a:xfrm>
          <a:off x="10528300" y="907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32552</xdr:rowOff>
    </xdr:from>
    <xdr:to>
      <xdr:col>50</xdr:col>
      <xdr:colOff>114300</xdr:colOff>
      <xdr:row>59</xdr:row>
      <xdr:rowOff>50807</xdr:rowOff>
    </xdr:to>
    <xdr:cxnSp macro="">
      <xdr:nvCxnSpPr>
        <xdr:cNvPr id="344" name="直線コネクタ 343"/>
        <xdr:cNvCxnSpPr/>
      </xdr:nvCxnSpPr>
      <xdr:spPr>
        <a:xfrm>
          <a:off x="8750300" y="9976652"/>
          <a:ext cx="889000" cy="1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101479</xdr:rowOff>
    </xdr:from>
    <xdr:ext cx="534377" cy="259045"/>
    <xdr:sp macro="" textlink="">
      <xdr:nvSpPr>
        <xdr:cNvPr id="346" name="テキスト ボックス 345"/>
        <xdr:cNvSpPr txBox="1"/>
      </xdr:nvSpPr>
      <xdr:spPr>
        <a:xfrm>
          <a:off x="9359411" y="90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10313</xdr:rowOff>
    </xdr:from>
    <xdr:to>
      <xdr:col>45</xdr:col>
      <xdr:colOff>177800</xdr:colOff>
      <xdr:row>58</xdr:row>
      <xdr:rowOff>32552</xdr:rowOff>
    </xdr:to>
    <xdr:cxnSp macro="">
      <xdr:nvCxnSpPr>
        <xdr:cNvPr id="347" name="直線コネクタ 346"/>
        <xdr:cNvCxnSpPr/>
      </xdr:nvCxnSpPr>
      <xdr:spPr>
        <a:xfrm>
          <a:off x="7861300" y="9954413"/>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99585</xdr:rowOff>
    </xdr:from>
    <xdr:ext cx="534377" cy="259045"/>
    <xdr:sp macro="" textlink="">
      <xdr:nvSpPr>
        <xdr:cNvPr id="349" name="テキスト ボックス 348"/>
        <xdr:cNvSpPr txBox="1"/>
      </xdr:nvSpPr>
      <xdr:spPr>
        <a:xfrm>
          <a:off x="8483111" y="88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10313</xdr:rowOff>
    </xdr:from>
    <xdr:to>
      <xdr:col>41</xdr:col>
      <xdr:colOff>50800</xdr:colOff>
      <xdr:row>58</xdr:row>
      <xdr:rowOff>158674</xdr:rowOff>
    </xdr:to>
    <xdr:cxnSp macro="">
      <xdr:nvCxnSpPr>
        <xdr:cNvPr id="350" name="直線コネクタ 349"/>
        <xdr:cNvCxnSpPr/>
      </xdr:nvCxnSpPr>
      <xdr:spPr>
        <a:xfrm flipV="1">
          <a:off x="6972300" y="9954413"/>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37895</xdr:rowOff>
    </xdr:from>
    <xdr:ext cx="534377" cy="259045"/>
    <xdr:sp macro="" textlink="">
      <xdr:nvSpPr>
        <xdr:cNvPr id="352" name="テキスト ボックス 351"/>
        <xdr:cNvSpPr txBox="1"/>
      </xdr:nvSpPr>
      <xdr:spPr>
        <a:xfrm>
          <a:off x="7594111" y="87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158270</xdr:rowOff>
    </xdr:from>
    <xdr:ext cx="534377" cy="259045"/>
    <xdr:sp macro="" textlink="">
      <xdr:nvSpPr>
        <xdr:cNvPr id="354" name="テキスト ボックス 353"/>
        <xdr:cNvSpPr txBox="1"/>
      </xdr:nvSpPr>
      <xdr:spPr>
        <a:xfrm>
          <a:off x="6705111" y="8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136939</xdr:rowOff>
    </xdr:from>
    <xdr:to>
      <xdr:col>55</xdr:col>
      <xdr:colOff>50800</xdr:colOff>
      <xdr:row>58</xdr:row>
      <xdr:rowOff>67089</xdr:rowOff>
    </xdr:to>
    <xdr:sp macro="" textlink="">
      <xdr:nvSpPr>
        <xdr:cNvPr id="360" name="楕円 359"/>
        <xdr:cNvSpPr/>
      </xdr:nvSpPr>
      <xdr:spPr>
        <a:xfrm>
          <a:off x="10426700" y="99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51866</xdr:rowOff>
    </xdr:from>
    <xdr:ext cx="534377" cy="259045"/>
    <xdr:sp macro="" textlink="">
      <xdr:nvSpPr>
        <xdr:cNvPr id="361" name="普通建設事業費該当値テキスト"/>
        <xdr:cNvSpPr txBox="1"/>
      </xdr:nvSpPr>
      <xdr:spPr>
        <a:xfrm>
          <a:off x="10528300" y="98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xdr:rowOff>
    </xdr:from>
    <xdr:to>
      <xdr:col>50</xdr:col>
      <xdr:colOff>165100</xdr:colOff>
      <xdr:row>59</xdr:row>
      <xdr:rowOff>101607</xdr:rowOff>
    </xdr:to>
    <xdr:sp macro="" textlink="">
      <xdr:nvSpPr>
        <xdr:cNvPr id="362" name="楕円 361"/>
        <xdr:cNvSpPr/>
      </xdr:nvSpPr>
      <xdr:spPr>
        <a:xfrm>
          <a:off x="9588500" y="101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92734</xdr:rowOff>
    </xdr:from>
    <xdr:ext cx="534377" cy="259045"/>
    <xdr:sp macro="" textlink="">
      <xdr:nvSpPr>
        <xdr:cNvPr id="363" name="テキスト ボックス 362"/>
        <xdr:cNvSpPr txBox="1"/>
      </xdr:nvSpPr>
      <xdr:spPr>
        <a:xfrm>
          <a:off x="9359411" y="1020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153202</xdr:rowOff>
    </xdr:from>
    <xdr:to>
      <xdr:col>46</xdr:col>
      <xdr:colOff>38100</xdr:colOff>
      <xdr:row>58</xdr:row>
      <xdr:rowOff>83352</xdr:rowOff>
    </xdr:to>
    <xdr:sp macro="" textlink="">
      <xdr:nvSpPr>
        <xdr:cNvPr id="364" name="楕円 363"/>
        <xdr:cNvSpPr/>
      </xdr:nvSpPr>
      <xdr:spPr>
        <a:xfrm>
          <a:off x="8699500" y="99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74479</xdr:rowOff>
    </xdr:from>
    <xdr:ext cx="534377" cy="259045"/>
    <xdr:sp macro="" textlink="">
      <xdr:nvSpPr>
        <xdr:cNvPr id="365" name="テキスト ボックス 364"/>
        <xdr:cNvSpPr txBox="1"/>
      </xdr:nvSpPr>
      <xdr:spPr>
        <a:xfrm>
          <a:off x="8483111" y="100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130963</xdr:rowOff>
    </xdr:from>
    <xdr:to>
      <xdr:col>41</xdr:col>
      <xdr:colOff>101600</xdr:colOff>
      <xdr:row>58</xdr:row>
      <xdr:rowOff>61113</xdr:rowOff>
    </xdr:to>
    <xdr:sp macro="" textlink="">
      <xdr:nvSpPr>
        <xdr:cNvPr id="366" name="楕円 365"/>
        <xdr:cNvSpPr/>
      </xdr:nvSpPr>
      <xdr:spPr>
        <a:xfrm>
          <a:off x="7810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52240</xdr:rowOff>
    </xdr:from>
    <xdr:ext cx="534377" cy="259045"/>
    <xdr:sp macro="" textlink="">
      <xdr:nvSpPr>
        <xdr:cNvPr id="367" name="テキスト ボックス 366"/>
        <xdr:cNvSpPr txBox="1"/>
      </xdr:nvSpPr>
      <xdr:spPr>
        <a:xfrm>
          <a:off x="7594111" y="99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107874</xdr:rowOff>
    </xdr:from>
    <xdr:to>
      <xdr:col>36</xdr:col>
      <xdr:colOff>165100</xdr:colOff>
      <xdr:row>59</xdr:row>
      <xdr:rowOff>38024</xdr:rowOff>
    </xdr:to>
    <xdr:sp macro="" textlink="">
      <xdr:nvSpPr>
        <xdr:cNvPr id="368" name="楕円 367"/>
        <xdr:cNvSpPr/>
      </xdr:nvSpPr>
      <xdr:spPr>
        <a:xfrm>
          <a:off x="6921500" y="100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29151</xdr:rowOff>
    </xdr:from>
    <xdr:ext cx="534377" cy="259045"/>
    <xdr:sp macro="" textlink="">
      <xdr:nvSpPr>
        <xdr:cNvPr id="369" name="テキスト ボックス 368"/>
        <xdr:cNvSpPr txBox="1"/>
      </xdr:nvSpPr>
      <xdr:spPr>
        <a:xfrm>
          <a:off x="6705111" y="101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92" name="直線コネクタ 391"/>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3" name="普通建設事業費 （ うち新規整備　）最小値テキスト"/>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4" name="直線コネクタ 393"/>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5" name="普通建設事業費 （ うち新規整備　）最大値テキスト"/>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6" name="直線コネクタ 395"/>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139700</xdr:rowOff>
    </xdr:from>
    <xdr:to>
      <xdr:col>55</xdr:col>
      <xdr:colOff>0</xdr:colOff>
      <xdr:row>77</xdr:row>
      <xdr:rowOff>36906</xdr:rowOff>
    </xdr:to>
    <xdr:cxnSp macro="">
      <xdr:nvCxnSpPr>
        <xdr:cNvPr id="397" name="直線コネクタ 396"/>
        <xdr:cNvCxnSpPr/>
      </xdr:nvCxnSpPr>
      <xdr:spPr>
        <a:xfrm flipV="1">
          <a:off x="9639300" y="13169900"/>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8" name="普通建設事業費 （ うち新規整備　）平均値テキスト"/>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9" name="フローチャート: 判断 398"/>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35040</xdr:rowOff>
    </xdr:from>
    <xdr:to>
      <xdr:col>50</xdr:col>
      <xdr:colOff>114300</xdr:colOff>
      <xdr:row>77</xdr:row>
      <xdr:rowOff>36906</xdr:rowOff>
    </xdr:to>
    <xdr:cxnSp macro="">
      <xdr:nvCxnSpPr>
        <xdr:cNvPr id="400" name="直線コネクタ 399"/>
        <xdr:cNvCxnSpPr/>
      </xdr:nvCxnSpPr>
      <xdr:spPr>
        <a:xfrm>
          <a:off x="8750300" y="13236690"/>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401" name="フローチャート: 判断 400"/>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402" name="テキスト ボックス 401"/>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49137</xdr:rowOff>
    </xdr:from>
    <xdr:to>
      <xdr:col>45</xdr:col>
      <xdr:colOff>177800</xdr:colOff>
      <xdr:row>77</xdr:row>
      <xdr:rowOff>35040</xdr:rowOff>
    </xdr:to>
    <xdr:cxnSp macro="">
      <xdr:nvCxnSpPr>
        <xdr:cNvPr id="403" name="直線コネクタ 402"/>
        <xdr:cNvCxnSpPr/>
      </xdr:nvCxnSpPr>
      <xdr:spPr>
        <a:xfrm>
          <a:off x="7861300" y="13079337"/>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4" name="フローチャート: 判断 403"/>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5" name="テキスト ボックス 404"/>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49137</xdr:rowOff>
    </xdr:from>
    <xdr:to>
      <xdr:col>41</xdr:col>
      <xdr:colOff>50800</xdr:colOff>
      <xdr:row>76</xdr:row>
      <xdr:rowOff>153036</xdr:rowOff>
    </xdr:to>
    <xdr:cxnSp macro="">
      <xdr:nvCxnSpPr>
        <xdr:cNvPr id="406" name="直線コネクタ 405"/>
        <xdr:cNvCxnSpPr/>
      </xdr:nvCxnSpPr>
      <xdr:spPr>
        <a:xfrm flipV="1">
          <a:off x="6972300" y="13079337"/>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7" name="フローチャート: 判断 406"/>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8" name="テキスト ボックス 407"/>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9" name="フローチャート: 判断 408"/>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10" name="テキスト ボックス 409"/>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88900</xdr:rowOff>
    </xdr:from>
    <xdr:to>
      <xdr:col>55</xdr:col>
      <xdr:colOff>50800</xdr:colOff>
      <xdr:row>77</xdr:row>
      <xdr:rowOff>19050</xdr:rowOff>
    </xdr:to>
    <xdr:sp macro="" textlink="">
      <xdr:nvSpPr>
        <xdr:cNvPr id="416" name="楕円 415"/>
        <xdr:cNvSpPr/>
      </xdr:nvSpPr>
      <xdr:spPr>
        <a:xfrm>
          <a:off x="104267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67327</xdr:rowOff>
    </xdr:from>
    <xdr:ext cx="534377" cy="259045"/>
    <xdr:sp macro="" textlink="">
      <xdr:nvSpPr>
        <xdr:cNvPr id="417" name="普通建設事業費 （ うち新規整備　）該当値テキスト"/>
        <xdr:cNvSpPr txBox="1"/>
      </xdr:nvSpPr>
      <xdr:spPr>
        <a:xfrm>
          <a:off x="10528300" y="130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157556</xdr:rowOff>
    </xdr:from>
    <xdr:to>
      <xdr:col>50</xdr:col>
      <xdr:colOff>165100</xdr:colOff>
      <xdr:row>77</xdr:row>
      <xdr:rowOff>87706</xdr:rowOff>
    </xdr:to>
    <xdr:sp macro="" textlink="">
      <xdr:nvSpPr>
        <xdr:cNvPr id="418" name="楕円 417"/>
        <xdr:cNvSpPr/>
      </xdr:nvSpPr>
      <xdr:spPr>
        <a:xfrm>
          <a:off x="9588500" y="131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78833</xdr:rowOff>
    </xdr:from>
    <xdr:ext cx="534377" cy="259045"/>
    <xdr:sp macro="" textlink="">
      <xdr:nvSpPr>
        <xdr:cNvPr id="419" name="テキスト ボックス 418"/>
        <xdr:cNvSpPr txBox="1"/>
      </xdr:nvSpPr>
      <xdr:spPr>
        <a:xfrm>
          <a:off x="9359411" y="132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155690</xdr:rowOff>
    </xdr:from>
    <xdr:to>
      <xdr:col>46</xdr:col>
      <xdr:colOff>38100</xdr:colOff>
      <xdr:row>77</xdr:row>
      <xdr:rowOff>85840</xdr:rowOff>
    </xdr:to>
    <xdr:sp macro="" textlink="">
      <xdr:nvSpPr>
        <xdr:cNvPr id="420" name="楕円 419"/>
        <xdr:cNvSpPr/>
      </xdr:nvSpPr>
      <xdr:spPr>
        <a:xfrm>
          <a:off x="8699500" y="13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76967</xdr:rowOff>
    </xdr:from>
    <xdr:ext cx="534377" cy="259045"/>
    <xdr:sp macro="" textlink="">
      <xdr:nvSpPr>
        <xdr:cNvPr id="421" name="テキスト ボックス 420"/>
        <xdr:cNvSpPr txBox="1"/>
      </xdr:nvSpPr>
      <xdr:spPr>
        <a:xfrm>
          <a:off x="8483111" y="132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169787</xdr:rowOff>
    </xdr:from>
    <xdr:to>
      <xdr:col>41</xdr:col>
      <xdr:colOff>101600</xdr:colOff>
      <xdr:row>76</xdr:row>
      <xdr:rowOff>99937</xdr:rowOff>
    </xdr:to>
    <xdr:sp macro="" textlink="">
      <xdr:nvSpPr>
        <xdr:cNvPr id="422" name="楕円 421"/>
        <xdr:cNvSpPr/>
      </xdr:nvSpPr>
      <xdr:spPr>
        <a:xfrm>
          <a:off x="7810500" y="130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91064</xdr:rowOff>
    </xdr:from>
    <xdr:ext cx="534377" cy="259045"/>
    <xdr:sp macro="" textlink="">
      <xdr:nvSpPr>
        <xdr:cNvPr id="423" name="テキスト ボックス 422"/>
        <xdr:cNvSpPr txBox="1"/>
      </xdr:nvSpPr>
      <xdr:spPr>
        <a:xfrm>
          <a:off x="7594111" y="131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102236</xdr:rowOff>
    </xdr:from>
    <xdr:to>
      <xdr:col>36</xdr:col>
      <xdr:colOff>165100</xdr:colOff>
      <xdr:row>77</xdr:row>
      <xdr:rowOff>32386</xdr:rowOff>
    </xdr:to>
    <xdr:sp macro="" textlink="">
      <xdr:nvSpPr>
        <xdr:cNvPr id="424" name="楕円 423"/>
        <xdr:cNvSpPr/>
      </xdr:nvSpPr>
      <xdr:spPr>
        <a:xfrm>
          <a:off x="6921500" y="131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23513</xdr:rowOff>
    </xdr:from>
    <xdr:ext cx="534377" cy="259045"/>
    <xdr:sp macro="" textlink="">
      <xdr:nvSpPr>
        <xdr:cNvPr id="425" name="テキスト ボックス 424"/>
        <xdr:cNvSpPr txBox="1"/>
      </xdr:nvSpPr>
      <xdr:spPr>
        <a:xfrm>
          <a:off x="6705111" y="132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169464</xdr:rowOff>
    </xdr:from>
    <xdr:to>
      <xdr:col>54</xdr:col>
      <xdr:colOff>189865</xdr:colOff>
      <xdr:row>98</xdr:row>
      <xdr:rowOff>40625</xdr:rowOff>
    </xdr:to>
    <xdr:cxnSp macro="">
      <xdr:nvCxnSpPr>
        <xdr:cNvPr id="446" name="直線コネクタ 445"/>
        <xdr:cNvCxnSpPr/>
      </xdr:nvCxnSpPr>
      <xdr:spPr>
        <a:xfrm flipV="1">
          <a:off x="10475595" y="15599964"/>
          <a:ext cx="1270" cy="124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44452</xdr:rowOff>
    </xdr:from>
    <xdr:ext cx="534377" cy="259045"/>
    <xdr:sp macro="" textlink="">
      <xdr:nvSpPr>
        <xdr:cNvPr id="447" name="普通建設事業費 （ うち更新整備　）最小値テキスト"/>
        <xdr:cNvSpPr txBox="1"/>
      </xdr:nvSpPr>
      <xdr:spPr>
        <a:xfrm>
          <a:off x="10528300" y="168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40625</xdr:rowOff>
    </xdr:from>
    <xdr:to>
      <xdr:col>55</xdr:col>
      <xdr:colOff>88900</xdr:colOff>
      <xdr:row>98</xdr:row>
      <xdr:rowOff>40625</xdr:rowOff>
    </xdr:to>
    <xdr:cxnSp macro="">
      <xdr:nvCxnSpPr>
        <xdr:cNvPr id="448" name="直線コネクタ 447"/>
        <xdr:cNvCxnSpPr/>
      </xdr:nvCxnSpPr>
      <xdr:spPr>
        <a:xfrm>
          <a:off x="10388600" y="1684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116141</xdr:rowOff>
    </xdr:from>
    <xdr:ext cx="534377" cy="259045"/>
    <xdr:sp macro="" textlink="">
      <xdr:nvSpPr>
        <xdr:cNvPr id="449" name="普通建設事業費 （ うち更新整備　）最大値テキスト"/>
        <xdr:cNvSpPr txBox="1"/>
      </xdr:nvSpPr>
      <xdr:spPr>
        <a:xfrm>
          <a:off x="10528300" y="153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169464</xdr:rowOff>
    </xdr:from>
    <xdr:to>
      <xdr:col>55</xdr:col>
      <xdr:colOff>88900</xdr:colOff>
      <xdr:row>90</xdr:row>
      <xdr:rowOff>169464</xdr:rowOff>
    </xdr:to>
    <xdr:cxnSp macro="">
      <xdr:nvCxnSpPr>
        <xdr:cNvPr id="450" name="直線コネクタ 449"/>
        <xdr:cNvCxnSpPr/>
      </xdr:nvCxnSpPr>
      <xdr:spPr>
        <a:xfrm>
          <a:off x="10388600" y="1559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103307</xdr:rowOff>
    </xdr:from>
    <xdr:to>
      <xdr:col>55</xdr:col>
      <xdr:colOff>0</xdr:colOff>
      <xdr:row>96</xdr:row>
      <xdr:rowOff>63576</xdr:rowOff>
    </xdr:to>
    <xdr:cxnSp macro="">
      <xdr:nvCxnSpPr>
        <xdr:cNvPr id="451" name="直線コネクタ 450"/>
        <xdr:cNvCxnSpPr/>
      </xdr:nvCxnSpPr>
      <xdr:spPr>
        <a:xfrm flipV="1">
          <a:off x="9639300" y="16391057"/>
          <a:ext cx="83820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112692</xdr:rowOff>
    </xdr:from>
    <xdr:ext cx="534377" cy="259045"/>
    <xdr:sp macro="" textlink="">
      <xdr:nvSpPr>
        <xdr:cNvPr id="452" name="普通建設事業費 （ うち更新整備　）平均値テキスト"/>
        <xdr:cNvSpPr txBox="1"/>
      </xdr:nvSpPr>
      <xdr:spPr>
        <a:xfrm>
          <a:off x="10528300" y="1605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89815</xdr:rowOff>
    </xdr:from>
    <xdr:to>
      <xdr:col>55</xdr:col>
      <xdr:colOff>50800</xdr:colOff>
      <xdr:row>95</xdr:row>
      <xdr:rowOff>19965</xdr:rowOff>
    </xdr:to>
    <xdr:sp macro="" textlink="">
      <xdr:nvSpPr>
        <xdr:cNvPr id="453" name="フローチャート: 判断 452"/>
        <xdr:cNvSpPr/>
      </xdr:nvSpPr>
      <xdr:spPr>
        <a:xfrm>
          <a:off x="10426700" y="162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11502</xdr:rowOff>
    </xdr:from>
    <xdr:to>
      <xdr:col>50</xdr:col>
      <xdr:colOff>114300</xdr:colOff>
      <xdr:row>96</xdr:row>
      <xdr:rowOff>63576</xdr:rowOff>
    </xdr:to>
    <xdr:cxnSp macro="">
      <xdr:nvCxnSpPr>
        <xdr:cNvPr id="454" name="直線コネクタ 453"/>
        <xdr:cNvCxnSpPr/>
      </xdr:nvCxnSpPr>
      <xdr:spPr>
        <a:xfrm>
          <a:off x="8750300" y="16470702"/>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72944</xdr:rowOff>
    </xdr:from>
    <xdr:to>
      <xdr:col>50</xdr:col>
      <xdr:colOff>165100</xdr:colOff>
      <xdr:row>96</xdr:row>
      <xdr:rowOff>3094</xdr:rowOff>
    </xdr:to>
    <xdr:sp macro="" textlink="">
      <xdr:nvSpPr>
        <xdr:cNvPr id="455" name="フローチャート: 判断 454"/>
        <xdr:cNvSpPr/>
      </xdr:nvSpPr>
      <xdr:spPr>
        <a:xfrm>
          <a:off x="9588500" y="1636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19621</xdr:rowOff>
    </xdr:from>
    <xdr:ext cx="534377" cy="259045"/>
    <xdr:sp macro="" textlink="">
      <xdr:nvSpPr>
        <xdr:cNvPr id="456" name="テキスト ボックス 455"/>
        <xdr:cNvSpPr txBox="1"/>
      </xdr:nvSpPr>
      <xdr:spPr>
        <a:xfrm>
          <a:off x="9359411" y="161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11502</xdr:rowOff>
    </xdr:from>
    <xdr:to>
      <xdr:col>45</xdr:col>
      <xdr:colOff>177800</xdr:colOff>
      <xdr:row>97</xdr:row>
      <xdr:rowOff>10953</xdr:rowOff>
    </xdr:to>
    <xdr:cxnSp macro="">
      <xdr:nvCxnSpPr>
        <xdr:cNvPr id="457" name="直線コネクタ 456"/>
        <xdr:cNvCxnSpPr/>
      </xdr:nvCxnSpPr>
      <xdr:spPr>
        <a:xfrm flipV="1">
          <a:off x="7861300" y="16470702"/>
          <a:ext cx="889000" cy="17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99826</xdr:rowOff>
    </xdr:from>
    <xdr:to>
      <xdr:col>46</xdr:col>
      <xdr:colOff>38100</xdr:colOff>
      <xdr:row>95</xdr:row>
      <xdr:rowOff>29976</xdr:rowOff>
    </xdr:to>
    <xdr:sp macro="" textlink="">
      <xdr:nvSpPr>
        <xdr:cNvPr id="458" name="フローチャート: 判断 457"/>
        <xdr:cNvSpPr/>
      </xdr:nvSpPr>
      <xdr:spPr>
        <a:xfrm>
          <a:off x="8699500" y="1621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46503</xdr:rowOff>
    </xdr:from>
    <xdr:ext cx="534377" cy="259045"/>
    <xdr:sp macro="" textlink="">
      <xdr:nvSpPr>
        <xdr:cNvPr id="459" name="テキスト ボックス 458"/>
        <xdr:cNvSpPr txBox="1"/>
      </xdr:nvSpPr>
      <xdr:spPr>
        <a:xfrm>
          <a:off x="8483111" y="159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10953</xdr:rowOff>
    </xdr:from>
    <xdr:to>
      <xdr:col>41</xdr:col>
      <xdr:colOff>50800</xdr:colOff>
      <xdr:row>97</xdr:row>
      <xdr:rowOff>35001</xdr:rowOff>
    </xdr:to>
    <xdr:cxnSp macro="">
      <xdr:nvCxnSpPr>
        <xdr:cNvPr id="460" name="直線コネクタ 459"/>
        <xdr:cNvCxnSpPr/>
      </xdr:nvCxnSpPr>
      <xdr:spPr>
        <a:xfrm flipV="1">
          <a:off x="6972300" y="16641603"/>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155423</xdr:rowOff>
    </xdr:from>
    <xdr:to>
      <xdr:col>41</xdr:col>
      <xdr:colOff>101600</xdr:colOff>
      <xdr:row>95</xdr:row>
      <xdr:rowOff>85573</xdr:rowOff>
    </xdr:to>
    <xdr:sp macro="" textlink="">
      <xdr:nvSpPr>
        <xdr:cNvPr id="461" name="フローチャート: 判断 460"/>
        <xdr:cNvSpPr/>
      </xdr:nvSpPr>
      <xdr:spPr>
        <a:xfrm>
          <a:off x="7810500" y="1627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102100</xdr:rowOff>
    </xdr:from>
    <xdr:ext cx="534377" cy="259045"/>
    <xdr:sp macro="" textlink="">
      <xdr:nvSpPr>
        <xdr:cNvPr id="462" name="テキスト ボックス 461"/>
        <xdr:cNvSpPr txBox="1"/>
      </xdr:nvSpPr>
      <xdr:spPr>
        <a:xfrm>
          <a:off x="7594111" y="160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58817</xdr:rowOff>
    </xdr:from>
    <xdr:to>
      <xdr:col>36</xdr:col>
      <xdr:colOff>165100</xdr:colOff>
      <xdr:row>95</xdr:row>
      <xdr:rowOff>160417</xdr:rowOff>
    </xdr:to>
    <xdr:sp macro="" textlink="">
      <xdr:nvSpPr>
        <xdr:cNvPr id="463" name="フローチャート: 判断 462"/>
        <xdr:cNvSpPr/>
      </xdr:nvSpPr>
      <xdr:spPr>
        <a:xfrm>
          <a:off x="6921500" y="163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5494</xdr:rowOff>
    </xdr:from>
    <xdr:ext cx="534377" cy="259045"/>
    <xdr:sp macro="" textlink="">
      <xdr:nvSpPr>
        <xdr:cNvPr id="464" name="テキスト ボックス 463"/>
        <xdr:cNvSpPr txBox="1"/>
      </xdr:nvSpPr>
      <xdr:spPr>
        <a:xfrm>
          <a:off x="6705111" y="161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52507</xdr:rowOff>
    </xdr:from>
    <xdr:to>
      <xdr:col>55</xdr:col>
      <xdr:colOff>50800</xdr:colOff>
      <xdr:row>95</xdr:row>
      <xdr:rowOff>154107</xdr:rowOff>
    </xdr:to>
    <xdr:sp macro="" textlink="">
      <xdr:nvSpPr>
        <xdr:cNvPr id="470" name="楕円 469"/>
        <xdr:cNvSpPr/>
      </xdr:nvSpPr>
      <xdr:spPr>
        <a:xfrm>
          <a:off x="10426700" y="163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30934</xdr:rowOff>
    </xdr:from>
    <xdr:ext cx="534377" cy="259045"/>
    <xdr:sp macro="" textlink="">
      <xdr:nvSpPr>
        <xdr:cNvPr id="471" name="普通建設事業費 （ うち更新整備　）該当値テキスト"/>
        <xdr:cNvSpPr txBox="1"/>
      </xdr:nvSpPr>
      <xdr:spPr>
        <a:xfrm>
          <a:off x="10528300" y="163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12776</xdr:rowOff>
    </xdr:from>
    <xdr:to>
      <xdr:col>50</xdr:col>
      <xdr:colOff>165100</xdr:colOff>
      <xdr:row>96</xdr:row>
      <xdr:rowOff>114376</xdr:rowOff>
    </xdr:to>
    <xdr:sp macro="" textlink="">
      <xdr:nvSpPr>
        <xdr:cNvPr id="472" name="楕円 471"/>
        <xdr:cNvSpPr/>
      </xdr:nvSpPr>
      <xdr:spPr>
        <a:xfrm>
          <a:off x="9588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105503</xdr:rowOff>
    </xdr:from>
    <xdr:ext cx="534377" cy="259045"/>
    <xdr:sp macro="" textlink="">
      <xdr:nvSpPr>
        <xdr:cNvPr id="473" name="テキスト ボックス 472"/>
        <xdr:cNvSpPr txBox="1"/>
      </xdr:nvSpPr>
      <xdr:spPr>
        <a:xfrm>
          <a:off x="93594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132152</xdr:rowOff>
    </xdr:from>
    <xdr:to>
      <xdr:col>46</xdr:col>
      <xdr:colOff>38100</xdr:colOff>
      <xdr:row>96</xdr:row>
      <xdr:rowOff>62302</xdr:rowOff>
    </xdr:to>
    <xdr:sp macro="" textlink="">
      <xdr:nvSpPr>
        <xdr:cNvPr id="474" name="楕円 473"/>
        <xdr:cNvSpPr/>
      </xdr:nvSpPr>
      <xdr:spPr>
        <a:xfrm>
          <a:off x="8699500" y="164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53429</xdr:rowOff>
    </xdr:from>
    <xdr:ext cx="534377" cy="259045"/>
    <xdr:sp macro="" textlink="">
      <xdr:nvSpPr>
        <xdr:cNvPr id="475" name="テキスト ボックス 474"/>
        <xdr:cNvSpPr txBox="1"/>
      </xdr:nvSpPr>
      <xdr:spPr>
        <a:xfrm>
          <a:off x="8483111" y="165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131603</xdr:rowOff>
    </xdr:from>
    <xdr:to>
      <xdr:col>41</xdr:col>
      <xdr:colOff>101600</xdr:colOff>
      <xdr:row>97</xdr:row>
      <xdr:rowOff>61753</xdr:rowOff>
    </xdr:to>
    <xdr:sp macro="" textlink="">
      <xdr:nvSpPr>
        <xdr:cNvPr id="476" name="楕円 475"/>
        <xdr:cNvSpPr/>
      </xdr:nvSpPr>
      <xdr:spPr>
        <a:xfrm>
          <a:off x="7810500" y="165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52880</xdr:rowOff>
    </xdr:from>
    <xdr:ext cx="534377" cy="259045"/>
    <xdr:sp macro="" textlink="">
      <xdr:nvSpPr>
        <xdr:cNvPr id="477" name="テキスト ボックス 476"/>
        <xdr:cNvSpPr txBox="1"/>
      </xdr:nvSpPr>
      <xdr:spPr>
        <a:xfrm>
          <a:off x="7594111" y="166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155651</xdr:rowOff>
    </xdr:from>
    <xdr:to>
      <xdr:col>36</xdr:col>
      <xdr:colOff>165100</xdr:colOff>
      <xdr:row>97</xdr:row>
      <xdr:rowOff>85801</xdr:rowOff>
    </xdr:to>
    <xdr:sp macro="" textlink="">
      <xdr:nvSpPr>
        <xdr:cNvPr id="478" name="楕円 477"/>
        <xdr:cNvSpPr/>
      </xdr:nvSpPr>
      <xdr:spPr>
        <a:xfrm>
          <a:off x="6921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76928</xdr:rowOff>
    </xdr:from>
    <xdr:ext cx="534377" cy="259045"/>
    <xdr:sp macro="" textlink="">
      <xdr:nvSpPr>
        <xdr:cNvPr id="479" name="テキスト ボックス 478"/>
        <xdr:cNvSpPr txBox="1"/>
      </xdr:nvSpPr>
      <xdr:spPr>
        <a:xfrm>
          <a:off x="67051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1" name="テキスト ボックス 49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3" name="テキスト ボックス 49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5" name="テキスト ボックス 49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1" name="直線コネクタ 500"/>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2" name="災害復旧事業費最小値テキスト"/>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3" name="直線コネクタ 502"/>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4" name="災害復旧事業費最大値テキスト"/>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5" name="直線コネクタ 504"/>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1778</xdr:rowOff>
    </xdr:from>
    <xdr:to>
      <xdr:col>85</xdr:col>
      <xdr:colOff>127000</xdr:colOff>
      <xdr:row>39</xdr:row>
      <xdr:rowOff>16764</xdr:rowOff>
    </xdr:to>
    <xdr:cxnSp macro="">
      <xdr:nvCxnSpPr>
        <xdr:cNvPr id="506" name="直線コネクタ 505"/>
        <xdr:cNvCxnSpPr/>
      </xdr:nvCxnSpPr>
      <xdr:spPr>
        <a:xfrm>
          <a:off x="15481300" y="6688328"/>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95902</xdr:rowOff>
    </xdr:from>
    <xdr:ext cx="469744" cy="259045"/>
    <xdr:sp macro="" textlink="">
      <xdr:nvSpPr>
        <xdr:cNvPr id="507" name="災害復旧事業費平均値テキスト"/>
        <xdr:cNvSpPr txBox="1"/>
      </xdr:nvSpPr>
      <xdr:spPr>
        <a:xfrm>
          <a:off x="16370300" y="6096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08" name="フローチャート: 判断 507"/>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1778</xdr:rowOff>
    </xdr:from>
    <xdr:to>
      <xdr:col>81</xdr:col>
      <xdr:colOff>50800</xdr:colOff>
      <xdr:row>39</xdr:row>
      <xdr:rowOff>11557</xdr:rowOff>
    </xdr:to>
    <xdr:cxnSp macro="">
      <xdr:nvCxnSpPr>
        <xdr:cNvPr id="509" name="直線コネクタ 508"/>
        <xdr:cNvCxnSpPr/>
      </xdr:nvCxnSpPr>
      <xdr:spPr>
        <a:xfrm flipV="1">
          <a:off x="14592300" y="668832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0" name="フローチャート: 判断 509"/>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135018</xdr:rowOff>
    </xdr:from>
    <xdr:ext cx="469744" cy="259045"/>
    <xdr:sp macro="" textlink="">
      <xdr:nvSpPr>
        <xdr:cNvPr id="511" name="テキスト ボックス 510"/>
        <xdr:cNvSpPr txBox="1"/>
      </xdr:nvSpPr>
      <xdr:spPr>
        <a:xfrm>
          <a:off x="15233728"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xdr:rowOff>
    </xdr:from>
    <xdr:to>
      <xdr:col>76</xdr:col>
      <xdr:colOff>114300</xdr:colOff>
      <xdr:row>39</xdr:row>
      <xdr:rowOff>11557</xdr:rowOff>
    </xdr:to>
    <xdr:cxnSp macro="">
      <xdr:nvCxnSpPr>
        <xdr:cNvPr id="512" name="直線コネクタ 511"/>
        <xdr:cNvCxnSpPr/>
      </xdr:nvCxnSpPr>
      <xdr:spPr>
        <a:xfrm>
          <a:off x="13703300" y="6690995"/>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3" name="フローチャート: 判断 512"/>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4" name="テキスト ボックス 513"/>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170815</xdr:rowOff>
    </xdr:from>
    <xdr:to>
      <xdr:col>71</xdr:col>
      <xdr:colOff>177800</xdr:colOff>
      <xdr:row>39</xdr:row>
      <xdr:rowOff>4445</xdr:rowOff>
    </xdr:to>
    <xdr:cxnSp macro="">
      <xdr:nvCxnSpPr>
        <xdr:cNvPr id="515" name="直線コネクタ 514"/>
        <xdr:cNvCxnSpPr/>
      </xdr:nvCxnSpPr>
      <xdr:spPr>
        <a:xfrm>
          <a:off x="12814300" y="6514465"/>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6" name="フローチャート: 判断 515"/>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24528</xdr:rowOff>
    </xdr:from>
    <xdr:ext cx="469744" cy="259045"/>
    <xdr:sp macro="" textlink="">
      <xdr:nvSpPr>
        <xdr:cNvPr id="517" name="テキスト ボックス 516"/>
        <xdr:cNvSpPr txBox="1"/>
      </xdr:nvSpPr>
      <xdr:spPr>
        <a:xfrm>
          <a:off x="13468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18" name="フローチャート: 判断 517"/>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95775</xdr:rowOff>
    </xdr:from>
    <xdr:ext cx="469744" cy="259045"/>
    <xdr:sp macro="" textlink="">
      <xdr:nvSpPr>
        <xdr:cNvPr id="519" name="テキスト ボックス 518"/>
        <xdr:cNvSpPr txBox="1"/>
      </xdr:nvSpPr>
      <xdr:spPr>
        <a:xfrm>
          <a:off x="12579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137414</xdr:rowOff>
    </xdr:from>
    <xdr:to>
      <xdr:col>85</xdr:col>
      <xdr:colOff>177800</xdr:colOff>
      <xdr:row>39</xdr:row>
      <xdr:rowOff>67564</xdr:rowOff>
    </xdr:to>
    <xdr:sp macro="" textlink="">
      <xdr:nvSpPr>
        <xdr:cNvPr id="525" name="楕円 524"/>
        <xdr:cNvSpPr/>
      </xdr:nvSpPr>
      <xdr:spPr>
        <a:xfrm>
          <a:off x="162687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52341</xdr:rowOff>
    </xdr:from>
    <xdr:ext cx="378565" cy="259045"/>
    <xdr:sp macro="" textlink="">
      <xdr:nvSpPr>
        <xdr:cNvPr id="526" name="災害復旧事業費該当値テキスト"/>
        <xdr:cNvSpPr txBox="1"/>
      </xdr:nvSpPr>
      <xdr:spPr>
        <a:xfrm>
          <a:off x="16370300" y="656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122428</xdr:rowOff>
    </xdr:from>
    <xdr:to>
      <xdr:col>81</xdr:col>
      <xdr:colOff>101600</xdr:colOff>
      <xdr:row>39</xdr:row>
      <xdr:rowOff>52578</xdr:rowOff>
    </xdr:to>
    <xdr:sp macro="" textlink="">
      <xdr:nvSpPr>
        <xdr:cNvPr id="527" name="楕円 526"/>
        <xdr:cNvSpPr/>
      </xdr:nvSpPr>
      <xdr:spPr>
        <a:xfrm>
          <a:off x="15430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43705</xdr:rowOff>
    </xdr:from>
    <xdr:ext cx="378565" cy="259045"/>
    <xdr:sp macro="" textlink="">
      <xdr:nvSpPr>
        <xdr:cNvPr id="528" name="テキスト ボックス 527"/>
        <xdr:cNvSpPr txBox="1"/>
      </xdr:nvSpPr>
      <xdr:spPr>
        <a:xfrm>
          <a:off x="152793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132207</xdr:rowOff>
    </xdr:from>
    <xdr:to>
      <xdr:col>76</xdr:col>
      <xdr:colOff>165100</xdr:colOff>
      <xdr:row>39</xdr:row>
      <xdr:rowOff>62357</xdr:rowOff>
    </xdr:to>
    <xdr:sp macro="" textlink="">
      <xdr:nvSpPr>
        <xdr:cNvPr id="529" name="楕円 528"/>
        <xdr:cNvSpPr/>
      </xdr:nvSpPr>
      <xdr:spPr>
        <a:xfrm>
          <a:off x="14541500" y="66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53484</xdr:rowOff>
    </xdr:from>
    <xdr:ext cx="378565" cy="259045"/>
    <xdr:sp macro="" textlink="">
      <xdr:nvSpPr>
        <xdr:cNvPr id="530" name="テキスト ボックス 529"/>
        <xdr:cNvSpPr txBox="1"/>
      </xdr:nvSpPr>
      <xdr:spPr>
        <a:xfrm>
          <a:off x="14403017" y="67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125095</xdr:rowOff>
    </xdr:from>
    <xdr:to>
      <xdr:col>72</xdr:col>
      <xdr:colOff>38100</xdr:colOff>
      <xdr:row>39</xdr:row>
      <xdr:rowOff>55245</xdr:rowOff>
    </xdr:to>
    <xdr:sp macro="" textlink="">
      <xdr:nvSpPr>
        <xdr:cNvPr id="531" name="楕円 530"/>
        <xdr:cNvSpPr/>
      </xdr:nvSpPr>
      <xdr:spPr>
        <a:xfrm>
          <a:off x="13652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46372</xdr:rowOff>
    </xdr:from>
    <xdr:ext cx="378565" cy="259045"/>
    <xdr:sp macro="" textlink="">
      <xdr:nvSpPr>
        <xdr:cNvPr id="532" name="テキスト ボックス 531"/>
        <xdr:cNvSpPr txBox="1"/>
      </xdr:nvSpPr>
      <xdr:spPr>
        <a:xfrm>
          <a:off x="13514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120015</xdr:rowOff>
    </xdr:from>
    <xdr:to>
      <xdr:col>67</xdr:col>
      <xdr:colOff>101600</xdr:colOff>
      <xdr:row>38</xdr:row>
      <xdr:rowOff>50165</xdr:rowOff>
    </xdr:to>
    <xdr:sp macro="" textlink="">
      <xdr:nvSpPr>
        <xdr:cNvPr id="533" name="楕円 532"/>
        <xdr:cNvSpPr/>
      </xdr:nvSpPr>
      <xdr:spPr>
        <a:xfrm>
          <a:off x="127635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41292</xdr:rowOff>
    </xdr:from>
    <xdr:ext cx="469744" cy="259045"/>
    <xdr:sp macro="" textlink="">
      <xdr:nvSpPr>
        <xdr:cNvPr id="534" name="テキスト ボックス 533"/>
        <xdr:cNvSpPr txBox="1"/>
      </xdr:nvSpPr>
      <xdr:spPr>
        <a:xfrm>
          <a:off x="12579428"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8" name="テキスト ボックス 59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2" name="直線コネクタ 601"/>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3" name="公債費最小値テキスト"/>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4" name="直線コネクタ 603"/>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5" name="公債費最大値テキスト"/>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6" name="直線コネクタ 605"/>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154513</xdr:rowOff>
    </xdr:from>
    <xdr:to>
      <xdr:col>85</xdr:col>
      <xdr:colOff>127000</xdr:colOff>
      <xdr:row>77</xdr:row>
      <xdr:rowOff>171383</xdr:rowOff>
    </xdr:to>
    <xdr:cxnSp macro="">
      <xdr:nvCxnSpPr>
        <xdr:cNvPr id="607" name="直線コネクタ 606"/>
        <xdr:cNvCxnSpPr/>
      </xdr:nvCxnSpPr>
      <xdr:spPr>
        <a:xfrm flipV="1">
          <a:off x="15481300" y="13356163"/>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98061</xdr:rowOff>
    </xdr:from>
    <xdr:ext cx="534377" cy="259045"/>
    <xdr:sp macro="" textlink="">
      <xdr:nvSpPr>
        <xdr:cNvPr id="608" name="公債費平均値テキスト"/>
        <xdr:cNvSpPr txBox="1"/>
      </xdr:nvSpPr>
      <xdr:spPr>
        <a:xfrm>
          <a:off x="16370300" y="127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09" name="フローチャート: 判断 608"/>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171383</xdr:rowOff>
    </xdr:from>
    <xdr:to>
      <xdr:col>81</xdr:col>
      <xdr:colOff>50800</xdr:colOff>
      <xdr:row>78</xdr:row>
      <xdr:rowOff>35824</xdr:rowOff>
    </xdr:to>
    <xdr:cxnSp macro="">
      <xdr:nvCxnSpPr>
        <xdr:cNvPr id="610" name="直線コネクタ 609"/>
        <xdr:cNvCxnSpPr/>
      </xdr:nvCxnSpPr>
      <xdr:spPr>
        <a:xfrm flipV="1">
          <a:off x="14592300" y="13373033"/>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1" name="フローチャート: 判断 610"/>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120021</xdr:rowOff>
    </xdr:from>
    <xdr:ext cx="534377" cy="259045"/>
    <xdr:sp macro="" textlink="">
      <xdr:nvSpPr>
        <xdr:cNvPr id="612" name="テキスト ボックス 611"/>
        <xdr:cNvSpPr txBox="1"/>
      </xdr:nvSpPr>
      <xdr:spPr>
        <a:xfrm>
          <a:off x="15201411" y="126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35824</xdr:rowOff>
    </xdr:from>
    <xdr:to>
      <xdr:col>76</xdr:col>
      <xdr:colOff>114300</xdr:colOff>
      <xdr:row>78</xdr:row>
      <xdr:rowOff>72445</xdr:rowOff>
    </xdr:to>
    <xdr:cxnSp macro="">
      <xdr:nvCxnSpPr>
        <xdr:cNvPr id="613" name="直線コネクタ 612"/>
        <xdr:cNvCxnSpPr/>
      </xdr:nvCxnSpPr>
      <xdr:spPr>
        <a:xfrm flipV="1">
          <a:off x="13703300" y="13408924"/>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4" name="フローチャート: 判断 613"/>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113987</xdr:rowOff>
    </xdr:from>
    <xdr:ext cx="534377" cy="259045"/>
    <xdr:sp macro="" textlink="">
      <xdr:nvSpPr>
        <xdr:cNvPr id="615" name="テキスト ボックス 614"/>
        <xdr:cNvSpPr txBox="1"/>
      </xdr:nvSpPr>
      <xdr:spPr>
        <a:xfrm>
          <a:off x="14325111" y="126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157714</xdr:rowOff>
    </xdr:from>
    <xdr:to>
      <xdr:col>71</xdr:col>
      <xdr:colOff>177800</xdr:colOff>
      <xdr:row>78</xdr:row>
      <xdr:rowOff>72445</xdr:rowOff>
    </xdr:to>
    <xdr:cxnSp macro="">
      <xdr:nvCxnSpPr>
        <xdr:cNvPr id="616" name="直線コネクタ 615"/>
        <xdr:cNvCxnSpPr/>
      </xdr:nvCxnSpPr>
      <xdr:spPr>
        <a:xfrm>
          <a:off x="12814300" y="13359364"/>
          <a:ext cx="889000" cy="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7" name="フローチャート: 判断 616"/>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3710</xdr:rowOff>
    </xdr:from>
    <xdr:ext cx="534377" cy="259045"/>
    <xdr:sp macro="" textlink="">
      <xdr:nvSpPr>
        <xdr:cNvPr id="618" name="テキスト ボックス 617"/>
        <xdr:cNvSpPr txBox="1"/>
      </xdr:nvSpPr>
      <xdr:spPr>
        <a:xfrm>
          <a:off x="13436111" y="126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19" name="フローチャート: 判断 618"/>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154815</xdr:rowOff>
    </xdr:from>
    <xdr:ext cx="534377" cy="259045"/>
    <xdr:sp macro="" textlink="">
      <xdr:nvSpPr>
        <xdr:cNvPr id="620" name="テキスト ボックス 619"/>
        <xdr:cNvSpPr txBox="1"/>
      </xdr:nvSpPr>
      <xdr:spPr>
        <a:xfrm>
          <a:off x="12547111" y="126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103713</xdr:rowOff>
    </xdr:from>
    <xdr:to>
      <xdr:col>85</xdr:col>
      <xdr:colOff>177800</xdr:colOff>
      <xdr:row>78</xdr:row>
      <xdr:rowOff>33863</xdr:rowOff>
    </xdr:to>
    <xdr:sp macro="" textlink="">
      <xdr:nvSpPr>
        <xdr:cNvPr id="626" name="楕円 625"/>
        <xdr:cNvSpPr/>
      </xdr:nvSpPr>
      <xdr:spPr>
        <a:xfrm>
          <a:off x="16268700" y="133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82140</xdr:rowOff>
    </xdr:from>
    <xdr:ext cx="534377" cy="259045"/>
    <xdr:sp macro="" textlink="">
      <xdr:nvSpPr>
        <xdr:cNvPr id="627" name="公債費該当値テキスト"/>
        <xdr:cNvSpPr txBox="1"/>
      </xdr:nvSpPr>
      <xdr:spPr>
        <a:xfrm>
          <a:off x="16370300" y="132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120583</xdr:rowOff>
    </xdr:from>
    <xdr:to>
      <xdr:col>81</xdr:col>
      <xdr:colOff>101600</xdr:colOff>
      <xdr:row>78</xdr:row>
      <xdr:rowOff>50733</xdr:rowOff>
    </xdr:to>
    <xdr:sp macro="" textlink="">
      <xdr:nvSpPr>
        <xdr:cNvPr id="628" name="楕円 627"/>
        <xdr:cNvSpPr/>
      </xdr:nvSpPr>
      <xdr:spPr>
        <a:xfrm>
          <a:off x="15430500" y="133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41860</xdr:rowOff>
    </xdr:from>
    <xdr:ext cx="534377" cy="259045"/>
    <xdr:sp macro="" textlink="">
      <xdr:nvSpPr>
        <xdr:cNvPr id="629" name="テキスト ボックス 628"/>
        <xdr:cNvSpPr txBox="1"/>
      </xdr:nvSpPr>
      <xdr:spPr>
        <a:xfrm>
          <a:off x="15201411" y="134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156474</xdr:rowOff>
    </xdr:from>
    <xdr:to>
      <xdr:col>76</xdr:col>
      <xdr:colOff>165100</xdr:colOff>
      <xdr:row>78</xdr:row>
      <xdr:rowOff>86624</xdr:rowOff>
    </xdr:to>
    <xdr:sp macro="" textlink="">
      <xdr:nvSpPr>
        <xdr:cNvPr id="630" name="楕円 629"/>
        <xdr:cNvSpPr/>
      </xdr:nvSpPr>
      <xdr:spPr>
        <a:xfrm>
          <a:off x="14541500" y="133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77751</xdr:rowOff>
    </xdr:from>
    <xdr:ext cx="534377" cy="259045"/>
    <xdr:sp macro="" textlink="">
      <xdr:nvSpPr>
        <xdr:cNvPr id="631" name="テキスト ボックス 630"/>
        <xdr:cNvSpPr txBox="1"/>
      </xdr:nvSpPr>
      <xdr:spPr>
        <a:xfrm>
          <a:off x="14325111" y="134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21645</xdr:rowOff>
    </xdr:from>
    <xdr:to>
      <xdr:col>72</xdr:col>
      <xdr:colOff>38100</xdr:colOff>
      <xdr:row>78</xdr:row>
      <xdr:rowOff>123245</xdr:rowOff>
    </xdr:to>
    <xdr:sp macro="" textlink="">
      <xdr:nvSpPr>
        <xdr:cNvPr id="632" name="楕円 631"/>
        <xdr:cNvSpPr/>
      </xdr:nvSpPr>
      <xdr:spPr>
        <a:xfrm>
          <a:off x="13652500" y="133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114372</xdr:rowOff>
    </xdr:from>
    <xdr:ext cx="534377" cy="259045"/>
    <xdr:sp macro="" textlink="">
      <xdr:nvSpPr>
        <xdr:cNvPr id="633" name="テキスト ボックス 632"/>
        <xdr:cNvSpPr txBox="1"/>
      </xdr:nvSpPr>
      <xdr:spPr>
        <a:xfrm>
          <a:off x="13436111" y="1348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106914</xdr:rowOff>
    </xdr:from>
    <xdr:to>
      <xdr:col>67</xdr:col>
      <xdr:colOff>101600</xdr:colOff>
      <xdr:row>78</xdr:row>
      <xdr:rowOff>37064</xdr:rowOff>
    </xdr:to>
    <xdr:sp macro="" textlink="">
      <xdr:nvSpPr>
        <xdr:cNvPr id="634" name="楕円 633"/>
        <xdr:cNvSpPr/>
      </xdr:nvSpPr>
      <xdr:spPr>
        <a:xfrm>
          <a:off x="12763500" y="133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28191</xdr:rowOff>
    </xdr:from>
    <xdr:ext cx="534377" cy="259045"/>
    <xdr:sp macro="" textlink="">
      <xdr:nvSpPr>
        <xdr:cNvPr id="635" name="テキスト ボックス 634"/>
        <xdr:cNvSpPr txBox="1"/>
      </xdr:nvSpPr>
      <xdr:spPr>
        <a:xfrm>
          <a:off x="12547111" y="134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4" name="テキスト ボックス 64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6" name="テキスト ボックス 645"/>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14579</xdr:rowOff>
    </xdr:from>
    <xdr:to>
      <xdr:col>85</xdr:col>
      <xdr:colOff>126364</xdr:colOff>
      <xdr:row>98</xdr:row>
      <xdr:rowOff>87807</xdr:rowOff>
    </xdr:to>
    <xdr:cxnSp macro="">
      <xdr:nvCxnSpPr>
        <xdr:cNvPr id="658" name="直線コネクタ 657"/>
        <xdr:cNvCxnSpPr/>
      </xdr:nvCxnSpPr>
      <xdr:spPr>
        <a:xfrm flipV="1">
          <a:off x="16317595" y="15616529"/>
          <a:ext cx="1269" cy="127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91634</xdr:rowOff>
    </xdr:from>
    <xdr:ext cx="469744" cy="259045"/>
    <xdr:sp macro="" textlink="">
      <xdr:nvSpPr>
        <xdr:cNvPr id="659" name="積立金最小値テキスト"/>
        <xdr:cNvSpPr txBox="1"/>
      </xdr:nvSpPr>
      <xdr:spPr>
        <a:xfrm>
          <a:off x="16370300" y="168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87807</xdr:rowOff>
    </xdr:from>
    <xdr:to>
      <xdr:col>86</xdr:col>
      <xdr:colOff>25400</xdr:colOff>
      <xdr:row>98</xdr:row>
      <xdr:rowOff>87807</xdr:rowOff>
    </xdr:to>
    <xdr:cxnSp macro="">
      <xdr:nvCxnSpPr>
        <xdr:cNvPr id="660" name="直線コネクタ 659"/>
        <xdr:cNvCxnSpPr/>
      </xdr:nvCxnSpPr>
      <xdr:spPr>
        <a:xfrm>
          <a:off x="16230600" y="1688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132706</xdr:rowOff>
    </xdr:from>
    <xdr:ext cx="534377" cy="259045"/>
    <xdr:sp macro="" textlink="">
      <xdr:nvSpPr>
        <xdr:cNvPr id="661" name="積立金最大値テキスト"/>
        <xdr:cNvSpPr txBox="1"/>
      </xdr:nvSpPr>
      <xdr:spPr>
        <a:xfrm>
          <a:off x="16370300" y="15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14579</xdr:rowOff>
    </xdr:from>
    <xdr:to>
      <xdr:col>86</xdr:col>
      <xdr:colOff>25400</xdr:colOff>
      <xdr:row>91</xdr:row>
      <xdr:rowOff>14579</xdr:rowOff>
    </xdr:to>
    <xdr:cxnSp macro="">
      <xdr:nvCxnSpPr>
        <xdr:cNvPr id="662" name="直線コネクタ 661"/>
        <xdr:cNvCxnSpPr/>
      </xdr:nvCxnSpPr>
      <xdr:spPr>
        <a:xfrm>
          <a:off x="16230600" y="1561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99924</xdr:rowOff>
    </xdr:from>
    <xdr:to>
      <xdr:col>85</xdr:col>
      <xdr:colOff>127000</xdr:colOff>
      <xdr:row>95</xdr:row>
      <xdr:rowOff>79883</xdr:rowOff>
    </xdr:to>
    <xdr:cxnSp macro="">
      <xdr:nvCxnSpPr>
        <xdr:cNvPr id="663" name="直線コネクタ 662"/>
        <xdr:cNvCxnSpPr/>
      </xdr:nvCxnSpPr>
      <xdr:spPr>
        <a:xfrm>
          <a:off x="15481300" y="15873324"/>
          <a:ext cx="838200" cy="4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24071</xdr:rowOff>
    </xdr:from>
    <xdr:ext cx="534377" cy="259045"/>
    <xdr:sp macro="" textlink="">
      <xdr:nvSpPr>
        <xdr:cNvPr id="664" name="積立金平均値テキスト"/>
        <xdr:cNvSpPr txBox="1"/>
      </xdr:nvSpPr>
      <xdr:spPr>
        <a:xfrm>
          <a:off x="16370300" y="1596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1194</xdr:rowOff>
    </xdr:from>
    <xdr:to>
      <xdr:col>85</xdr:col>
      <xdr:colOff>177800</xdr:colOff>
      <xdr:row>94</xdr:row>
      <xdr:rowOff>102794</xdr:rowOff>
    </xdr:to>
    <xdr:sp macro="" textlink="">
      <xdr:nvSpPr>
        <xdr:cNvPr id="665" name="フローチャート: 判断 664"/>
        <xdr:cNvSpPr/>
      </xdr:nvSpPr>
      <xdr:spPr>
        <a:xfrm>
          <a:off x="16268700" y="161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99924</xdr:rowOff>
    </xdr:from>
    <xdr:to>
      <xdr:col>81</xdr:col>
      <xdr:colOff>50800</xdr:colOff>
      <xdr:row>93</xdr:row>
      <xdr:rowOff>20828</xdr:rowOff>
    </xdr:to>
    <xdr:cxnSp macro="">
      <xdr:nvCxnSpPr>
        <xdr:cNvPr id="666" name="直線コネクタ 665"/>
        <xdr:cNvCxnSpPr/>
      </xdr:nvCxnSpPr>
      <xdr:spPr>
        <a:xfrm flipV="1">
          <a:off x="14592300" y="15873324"/>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60401</xdr:rowOff>
    </xdr:from>
    <xdr:to>
      <xdr:col>81</xdr:col>
      <xdr:colOff>101600</xdr:colOff>
      <xdr:row>95</xdr:row>
      <xdr:rowOff>162001</xdr:rowOff>
    </xdr:to>
    <xdr:sp macro="" textlink="">
      <xdr:nvSpPr>
        <xdr:cNvPr id="667" name="フローチャート: 判断 666"/>
        <xdr:cNvSpPr/>
      </xdr:nvSpPr>
      <xdr:spPr>
        <a:xfrm>
          <a:off x="15430500" y="1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153128</xdr:rowOff>
    </xdr:from>
    <xdr:ext cx="534377" cy="259045"/>
    <xdr:sp macro="" textlink="">
      <xdr:nvSpPr>
        <xdr:cNvPr id="668" name="テキスト ボックス 667"/>
        <xdr:cNvSpPr txBox="1"/>
      </xdr:nvSpPr>
      <xdr:spPr>
        <a:xfrm>
          <a:off x="15201411" y="164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20828</xdr:rowOff>
    </xdr:from>
    <xdr:to>
      <xdr:col>76</xdr:col>
      <xdr:colOff>114300</xdr:colOff>
      <xdr:row>96</xdr:row>
      <xdr:rowOff>45669</xdr:rowOff>
    </xdr:to>
    <xdr:cxnSp macro="">
      <xdr:nvCxnSpPr>
        <xdr:cNvPr id="669" name="直線コネクタ 668"/>
        <xdr:cNvCxnSpPr/>
      </xdr:nvCxnSpPr>
      <xdr:spPr>
        <a:xfrm flipV="1">
          <a:off x="13703300" y="15965678"/>
          <a:ext cx="889000" cy="5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153594</xdr:rowOff>
    </xdr:from>
    <xdr:to>
      <xdr:col>76</xdr:col>
      <xdr:colOff>165100</xdr:colOff>
      <xdr:row>92</xdr:row>
      <xdr:rowOff>83744</xdr:rowOff>
    </xdr:to>
    <xdr:sp macro="" textlink="">
      <xdr:nvSpPr>
        <xdr:cNvPr id="670" name="フローチャート: 判断 669"/>
        <xdr:cNvSpPr/>
      </xdr:nvSpPr>
      <xdr:spPr>
        <a:xfrm>
          <a:off x="145415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100271</xdr:rowOff>
    </xdr:from>
    <xdr:ext cx="534377" cy="259045"/>
    <xdr:sp macro="" textlink="">
      <xdr:nvSpPr>
        <xdr:cNvPr id="671" name="テキスト ボックス 670"/>
        <xdr:cNvSpPr txBox="1"/>
      </xdr:nvSpPr>
      <xdr:spPr>
        <a:xfrm>
          <a:off x="14325111" y="155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45669</xdr:rowOff>
    </xdr:from>
    <xdr:to>
      <xdr:col>71</xdr:col>
      <xdr:colOff>177800</xdr:colOff>
      <xdr:row>98</xdr:row>
      <xdr:rowOff>16942</xdr:rowOff>
    </xdr:to>
    <xdr:cxnSp macro="">
      <xdr:nvCxnSpPr>
        <xdr:cNvPr id="672" name="直線コネクタ 671"/>
        <xdr:cNvCxnSpPr/>
      </xdr:nvCxnSpPr>
      <xdr:spPr>
        <a:xfrm flipV="1">
          <a:off x="12814300" y="16504869"/>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76936</xdr:rowOff>
    </xdr:from>
    <xdr:to>
      <xdr:col>72</xdr:col>
      <xdr:colOff>38100</xdr:colOff>
      <xdr:row>98</xdr:row>
      <xdr:rowOff>7086</xdr:rowOff>
    </xdr:to>
    <xdr:sp macro="" textlink="">
      <xdr:nvSpPr>
        <xdr:cNvPr id="673" name="フローチャート: 判断 672"/>
        <xdr:cNvSpPr/>
      </xdr:nvSpPr>
      <xdr:spPr>
        <a:xfrm>
          <a:off x="13652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169663</xdr:rowOff>
    </xdr:from>
    <xdr:ext cx="469744" cy="259045"/>
    <xdr:sp macro="" textlink="">
      <xdr:nvSpPr>
        <xdr:cNvPr id="674" name="テキスト ボックス 673"/>
        <xdr:cNvSpPr txBox="1"/>
      </xdr:nvSpPr>
      <xdr:spPr>
        <a:xfrm>
          <a:off x="134684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61925</xdr:rowOff>
    </xdr:from>
    <xdr:to>
      <xdr:col>67</xdr:col>
      <xdr:colOff>101600</xdr:colOff>
      <xdr:row>98</xdr:row>
      <xdr:rowOff>163525</xdr:rowOff>
    </xdr:to>
    <xdr:sp macro="" textlink="">
      <xdr:nvSpPr>
        <xdr:cNvPr id="675" name="フローチャート: 判断 674"/>
        <xdr:cNvSpPr/>
      </xdr:nvSpPr>
      <xdr:spPr>
        <a:xfrm>
          <a:off x="12763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154652</xdr:rowOff>
    </xdr:from>
    <xdr:ext cx="469744" cy="259045"/>
    <xdr:sp macro="" textlink="">
      <xdr:nvSpPr>
        <xdr:cNvPr id="676" name="テキスト ボックス 675"/>
        <xdr:cNvSpPr txBox="1"/>
      </xdr:nvSpPr>
      <xdr:spPr>
        <a:xfrm>
          <a:off x="12579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29083</xdr:rowOff>
    </xdr:from>
    <xdr:to>
      <xdr:col>85</xdr:col>
      <xdr:colOff>177800</xdr:colOff>
      <xdr:row>95</xdr:row>
      <xdr:rowOff>130683</xdr:rowOff>
    </xdr:to>
    <xdr:sp macro="" textlink="">
      <xdr:nvSpPr>
        <xdr:cNvPr id="682" name="楕円 681"/>
        <xdr:cNvSpPr/>
      </xdr:nvSpPr>
      <xdr:spPr>
        <a:xfrm>
          <a:off x="16268700" y="163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7510</xdr:rowOff>
    </xdr:from>
    <xdr:ext cx="534377" cy="259045"/>
    <xdr:sp macro="" textlink="">
      <xdr:nvSpPr>
        <xdr:cNvPr id="683" name="積立金該当値テキスト"/>
        <xdr:cNvSpPr txBox="1"/>
      </xdr:nvSpPr>
      <xdr:spPr>
        <a:xfrm>
          <a:off x="16370300"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49124</xdr:rowOff>
    </xdr:from>
    <xdr:to>
      <xdr:col>81</xdr:col>
      <xdr:colOff>101600</xdr:colOff>
      <xdr:row>92</xdr:row>
      <xdr:rowOff>150724</xdr:rowOff>
    </xdr:to>
    <xdr:sp macro="" textlink="">
      <xdr:nvSpPr>
        <xdr:cNvPr id="684" name="楕円 683"/>
        <xdr:cNvSpPr/>
      </xdr:nvSpPr>
      <xdr:spPr>
        <a:xfrm>
          <a:off x="15430500" y="158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167251</xdr:rowOff>
    </xdr:from>
    <xdr:ext cx="534377" cy="259045"/>
    <xdr:sp macro="" textlink="">
      <xdr:nvSpPr>
        <xdr:cNvPr id="685" name="テキスト ボックス 684"/>
        <xdr:cNvSpPr txBox="1"/>
      </xdr:nvSpPr>
      <xdr:spPr>
        <a:xfrm>
          <a:off x="15201411" y="155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141478</xdr:rowOff>
    </xdr:from>
    <xdr:to>
      <xdr:col>76</xdr:col>
      <xdr:colOff>165100</xdr:colOff>
      <xdr:row>93</xdr:row>
      <xdr:rowOff>71628</xdr:rowOff>
    </xdr:to>
    <xdr:sp macro="" textlink="">
      <xdr:nvSpPr>
        <xdr:cNvPr id="686" name="楕円 685"/>
        <xdr:cNvSpPr/>
      </xdr:nvSpPr>
      <xdr:spPr>
        <a:xfrm>
          <a:off x="14541500" y="159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62755</xdr:rowOff>
    </xdr:from>
    <xdr:ext cx="534377" cy="259045"/>
    <xdr:sp macro="" textlink="">
      <xdr:nvSpPr>
        <xdr:cNvPr id="687" name="テキスト ボックス 686"/>
        <xdr:cNvSpPr txBox="1"/>
      </xdr:nvSpPr>
      <xdr:spPr>
        <a:xfrm>
          <a:off x="14325111" y="160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166319</xdr:rowOff>
    </xdr:from>
    <xdr:to>
      <xdr:col>72</xdr:col>
      <xdr:colOff>38100</xdr:colOff>
      <xdr:row>96</xdr:row>
      <xdr:rowOff>96469</xdr:rowOff>
    </xdr:to>
    <xdr:sp macro="" textlink="">
      <xdr:nvSpPr>
        <xdr:cNvPr id="688" name="楕円 687"/>
        <xdr:cNvSpPr/>
      </xdr:nvSpPr>
      <xdr:spPr>
        <a:xfrm>
          <a:off x="13652500" y="164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112996</xdr:rowOff>
    </xdr:from>
    <xdr:ext cx="534377" cy="259045"/>
    <xdr:sp macro="" textlink="">
      <xdr:nvSpPr>
        <xdr:cNvPr id="689" name="テキスト ボックス 688"/>
        <xdr:cNvSpPr txBox="1"/>
      </xdr:nvSpPr>
      <xdr:spPr>
        <a:xfrm>
          <a:off x="13436111" y="162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137592</xdr:rowOff>
    </xdr:from>
    <xdr:to>
      <xdr:col>67</xdr:col>
      <xdr:colOff>101600</xdr:colOff>
      <xdr:row>98</xdr:row>
      <xdr:rowOff>67742</xdr:rowOff>
    </xdr:to>
    <xdr:sp macro="" textlink="">
      <xdr:nvSpPr>
        <xdr:cNvPr id="690" name="楕円 689"/>
        <xdr:cNvSpPr/>
      </xdr:nvSpPr>
      <xdr:spPr>
        <a:xfrm>
          <a:off x="12763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84269</xdr:rowOff>
    </xdr:from>
    <xdr:ext cx="469744" cy="259045"/>
    <xdr:sp macro="" textlink="">
      <xdr:nvSpPr>
        <xdr:cNvPr id="691" name="テキスト ボックス 690"/>
        <xdr:cNvSpPr txBox="1"/>
      </xdr:nvSpPr>
      <xdr:spPr>
        <a:xfrm>
          <a:off x="12579428" y="16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1" name="直線コネクタ 710"/>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4" name="投資及び出資金最大値テキスト"/>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5" name="直線コネクタ 714"/>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7" name="投資及び出資金平均値テキスト"/>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8" name="フローチャート: 判断 717"/>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20" name="フローチャート: 判断 719"/>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21" name="テキスト ボックス 720"/>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139243</xdr:rowOff>
    </xdr:from>
    <xdr:to>
      <xdr:col>107</xdr:col>
      <xdr:colOff>50800</xdr:colOff>
      <xdr:row>38</xdr:row>
      <xdr:rowOff>139700</xdr:rowOff>
    </xdr:to>
    <xdr:cxnSp macro="">
      <xdr:nvCxnSpPr>
        <xdr:cNvPr id="722" name="直線コネクタ 721"/>
        <xdr:cNvCxnSpPr/>
      </xdr:nvCxnSpPr>
      <xdr:spPr>
        <a:xfrm>
          <a:off x="19545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3" name="フローチャート: 判断 722"/>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4" name="テキスト ボックス 723"/>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120040</xdr:rowOff>
    </xdr:from>
    <xdr:to>
      <xdr:col>102</xdr:col>
      <xdr:colOff>114300</xdr:colOff>
      <xdr:row>38</xdr:row>
      <xdr:rowOff>139243</xdr:rowOff>
    </xdr:to>
    <xdr:cxnSp macro="">
      <xdr:nvCxnSpPr>
        <xdr:cNvPr id="725" name="直線コネクタ 724"/>
        <xdr:cNvCxnSpPr/>
      </xdr:nvCxnSpPr>
      <xdr:spPr>
        <a:xfrm>
          <a:off x="18656300" y="6463690"/>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6" name="フローチャート: 判断 725"/>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7" name="テキスト ボックス 726"/>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8" name="フローチャート: 判断 727"/>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9" name="テキスト ボックス 728"/>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8" name="テキスト ボックス 737"/>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88443</xdr:rowOff>
    </xdr:from>
    <xdr:to>
      <xdr:col>102</xdr:col>
      <xdr:colOff>165100</xdr:colOff>
      <xdr:row>39</xdr:row>
      <xdr:rowOff>18593</xdr:rowOff>
    </xdr:to>
    <xdr:sp macro="" textlink="">
      <xdr:nvSpPr>
        <xdr:cNvPr id="741" name="楕円 740"/>
        <xdr:cNvSpPr/>
      </xdr:nvSpPr>
      <xdr:spPr>
        <a:xfrm>
          <a:off x="19494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9720</xdr:rowOff>
    </xdr:from>
    <xdr:ext cx="249299" cy="259045"/>
    <xdr:sp macro="" textlink="">
      <xdr:nvSpPr>
        <xdr:cNvPr id="742" name="テキスト ボックス 741"/>
        <xdr:cNvSpPr txBox="1"/>
      </xdr:nvSpPr>
      <xdr:spPr>
        <a:xfrm>
          <a:off x="19420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69240</xdr:rowOff>
    </xdr:from>
    <xdr:to>
      <xdr:col>98</xdr:col>
      <xdr:colOff>38100</xdr:colOff>
      <xdr:row>37</xdr:row>
      <xdr:rowOff>170841</xdr:rowOff>
    </xdr:to>
    <xdr:sp macro="" textlink="">
      <xdr:nvSpPr>
        <xdr:cNvPr id="743" name="楕円 742"/>
        <xdr:cNvSpPr/>
      </xdr:nvSpPr>
      <xdr:spPr>
        <a:xfrm>
          <a:off x="18605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161968</xdr:rowOff>
    </xdr:from>
    <xdr:ext cx="378565" cy="259045"/>
    <xdr:sp macro="" textlink="">
      <xdr:nvSpPr>
        <xdr:cNvPr id="744" name="テキスト ボックス 743"/>
        <xdr:cNvSpPr txBox="1"/>
      </xdr:nvSpPr>
      <xdr:spPr>
        <a:xfrm>
          <a:off x="18467017" y="65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8" name="直線コネクタ 767"/>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9" name="貸付金最小値テキスト"/>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70" name="直線コネクタ 769"/>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71" name="貸付金最大値テキスト"/>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72" name="直線コネクタ 771"/>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116073</xdr:rowOff>
    </xdr:from>
    <xdr:to>
      <xdr:col>116</xdr:col>
      <xdr:colOff>63500</xdr:colOff>
      <xdr:row>55</xdr:row>
      <xdr:rowOff>120955</xdr:rowOff>
    </xdr:to>
    <xdr:cxnSp macro="">
      <xdr:nvCxnSpPr>
        <xdr:cNvPr id="773" name="直線コネクタ 772"/>
        <xdr:cNvCxnSpPr/>
      </xdr:nvCxnSpPr>
      <xdr:spPr>
        <a:xfrm flipV="1">
          <a:off x="21323300" y="9545823"/>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123419</xdr:rowOff>
    </xdr:from>
    <xdr:ext cx="534377" cy="259045"/>
    <xdr:sp macro="" textlink="">
      <xdr:nvSpPr>
        <xdr:cNvPr id="774" name="貸付金平均値テキスト"/>
        <xdr:cNvSpPr txBox="1"/>
      </xdr:nvSpPr>
      <xdr:spPr>
        <a:xfrm>
          <a:off x="22212300" y="903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5" name="フローチャート: 判断 774"/>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120955</xdr:rowOff>
    </xdr:from>
    <xdr:to>
      <xdr:col>111</xdr:col>
      <xdr:colOff>177800</xdr:colOff>
      <xdr:row>55</xdr:row>
      <xdr:rowOff>125919</xdr:rowOff>
    </xdr:to>
    <xdr:cxnSp macro="">
      <xdr:nvCxnSpPr>
        <xdr:cNvPr id="776" name="直線コネクタ 775"/>
        <xdr:cNvCxnSpPr/>
      </xdr:nvCxnSpPr>
      <xdr:spPr>
        <a:xfrm flipV="1">
          <a:off x="20434300" y="955070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7" name="フローチャート: 判断 776"/>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128437</xdr:rowOff>
    </xdr:from>
    <xdr:ext cx="534377" cy="259045"/>
    <xdr:sp macro="" textlink="">
      <xdr:nvSpPr>
        <xdr:cNvPr id="778" name="テキスト ボックス 777"/>
        <xdr:cNvSpPr txBox="1"/>
      </xdr:nvSpPr>
      <xdr:spPr>
        <a:xfrm>
          <a:off x="21043411" y="90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125919</xdr:rowOff>
    </xdr:from>
    <xdr:to>
      <xdr:col>107</xdr:col>
      <xdr:colOff>50800</xdr:colOff>
      <xdr:row>55</xdr:row>
      <xdr:rowOff>127274</xdr:rowOff>
    </xdr:to>
    <xdr:cxnSp macro="">
      <xdr:nvCxnSpPr>
        <xdr:cNvPr id="779" name="直線コネクタ 778"/>
        <xdr:cNvCxnSpPr/>
      </xdr:nvCxnSpPr>
      <xdr:spPr>
        <a:xfrm flipV="1">
          <a:off x="19545300" y="9555669"/>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80" name="フローチャート: 判断 779"/>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73868</xdr:rowOff>
    </xdr:from>
    <xdr:ext cx="534377" cy="259045"/>
    <xdr:sp macro="" textlink="">
      <xdr:nvSpPr>
        <xdr:cNvPr id="781" name="テキスト ボックス 780"/>
        <xdr:cNvSpPr txBox="1"/>
      </xdr:nvSpPr>
      <xdr:spPr>
        <a:xfrm>
          <a:off x="20167111" y="8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122930</xdr:rowOff>
    </xdr:from>
    <xdr:to>
      <xdr:col>102</xdr:col>
      <xdr:colOff>114300</xdr:colOff>
      <xdr:row>55</xdr:row>
      <xdr:rowOff>127274</xdr:rowOff>
    </xdr:to>
    <xdr:cxnSp macro="">
      <xdr:nvCxnSpPr>
        <xdr:cNvPr id="782" name="直線コネクタ 781"/>
        <xdr:cNvCxnSpPr/>
      </xdr:nvCxnSpPr>
      <xdr:spPr>
        <a:xfrm>
          <a:off x="18656300" y="955268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3" name="フローチャート: 判断 782"/>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4" name="テキスト ボックス 783"/>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5" name="フローチャート: 判断 784"/>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94220</xdr:rowOff>
    </xdr:from>
    <xdr:ext cx="534377" cy="259045"/>
    <xdr:sp macro="" textlink="">
      <xdr:nvSpPr>
        <xdr:cNvPr id="786" name="テキスト ボックス 785"/>
        <xdr:cNvSpPr txBox="1"/>
      </xdr:nvSpPr>
      <xdr:spPr>
        <a:xfrm>
          <a:off x="18389111" y="98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65273</xdr:rowOff>
    </xdr:from>
    <xdr:to>
      <xdr:col>116</xdr:col>
      <xdr:colOff>114300</xdr:colOff>
      <xdr:row>55</xdr:row>
      <xdr:rowOff>166873</xdr:rowOff>
    </xdr:to>
    <xdr:sp macro="" textlink="">
      <xdr:nvSpPr>
        <xdr:cNvPr id="792" name="楕円 791"/>
        <xdr:cNvSpPr/>
      </xdr:nvSpPr>
      <xdr:spPr>
        <a:xfrm>
          <a:off x="22110700" y="94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43700</xdr:rowOff>
    </xdr:from>
    <xdr:ext cx="534377" cy="259045"/>
    <xdr:sp macro="" textlink="">
      <xdr:nvSpPr>
        <xdr:cNvPr id="793" name="貸付金該当値テキスト"/>
        <xdr:cNvSpPr txBox="1"/>
      </xdr:nvSpPr>
      <xdr:spPr>
        <a:xfrm>
          <a:off x="22212300" y="947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70155</xdr:rowOff>
    </xdr:from>
    <xdr:to>
      <xdr:col>112</xdr:col>
      <xdr:colOff>38100</xdr:colOff>
      <xdr:row>56</xdr:row>
      <xdr:rowOff>305</xdr:rowOff>
    </xdr:to>
    <xdr:sp macro="" textlink="">
      <xdr:nvSpPr>
        <xdr:cNvPr id="794" name="楕円 793"/>
        <xdr:cNvSpPr/>
      </xdr:nvSpPr>
      <xdr:spPr>
        <a:xfrm>
          <a:off x="21272500" y="9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162882</xdr:rowOff>
    </xdr:from>
    <xdr:ext cx="534377" cy="259045"/>
    <xdr:sp macro="" textlink="">
      <xdr:nvSpPr>
        <xdr:cNvPr id="795" name="テキスト ボックス 794"/>
        <xdr:cNvSpPr txBox="1"/>
      </xdr:nvSpPr>
      <xdr:spPr>
        <a:xfrm>
          <a:off x="21043411" y="9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75119</xdr:rowOff>
    </xdr:from>
    <xdr:to>
      <xdr:col>107</xdr:col>
      <xdr:colOff>101600</xdr:colOff>
      <xdr:row>56</xdr:row>
      <xdr:rowOff>5269</xdr:rowOff>
    </xdr:to>
    <xdr:sp macro="" textlink="">
      <xdr:nvSpPr>
        <xdr:cNvPr id="796" name="楕円 795"/>
        <xdr:cNvSpPr/>
      </xdr:nvSpPr>
      <xdr:spPr>
        <a:xfrm>
          <a:off x="20383500" y="95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167846</xdr:rowOff>
    </xdr:from>
    <xdr:ext cx="534377" cy="259045"/>
    <xdr:sp macro="" textlink="">
      <xdr:nvSpPr>
        <xdr:cNvPr id="797" name="テキスト ボックス 796"/>
        <xdr:cNvSpPr txBox="1"/>
      </xdr:nvSpPr>
      <xdr:spPr>
        <a:xfrm>
          <a:off x="20167111" y="95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76474</xdr:rowOff>
    </xdr:from>
    <xdr:to>
      <xdr:col>102</xdr:col>
      <xdr:colOff>165100</xdr:colOff>
      <xdr:row>56</xdr:row>
      <xdr:rowOff>6624</xdr:rowOff>
    </xdr:to>
    <xdr:sp macro="" textlink="">
      <xdr:nvSpPr>
        <xdr:cNvPr id="798" name="楕円 797"/>
        <xdr:cNvSpPr/>
      </xdr:nvSpPr>
      <xdr:spPr>
        <a:xfrm>
          <a:off x="19494500" y="950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169201</xdr:rowOff>
    </xdr:from>
    <xdr:ext cx="534377" cy="259045"/>
    <xdr:sp macro="" textlink="">
      <xdr:nvSpPr>
        <xdr:cNvPr id="799" name="テキスト ボックス 798"/>
        <xdr:cNvSpPr txBox="1"/>
      </xdr:nvSpPr>
      <xdr:spPr>
        <a:xfrm>
          <a:off x="19278111" y="95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72130</xdr:rowOff>
    </xdr:from>
    <xdr:to>
      <xdr:col>98</xdr:col>
      <xdr:colOff>38100</xdr:colOff>
      <xdr:row>56</xdr:row>
      <xdr:rowOff>2280</xdr:rowOff>
    </xdr:to>
    <xdr:sp macro="" textlink="">
      <xdr:nvSpPr>
        <xdr:cNvPr id="800" name="楕円 799"/>
        <xdr:cNvSpPr/>
      </xdr:nvSpPr>
      <xdr:spPr>
        <a:xfrm>
          <a:off x="18605500" y="9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18807</xdr:rowOff>
    </xdr:from>
    <xdr:ext cx="534377" cy="259045"/>
    <xdr:sp macro="" textlink="">
      <xdr:nvSpPr>
        <xdr:cNvPr id="801" name="テキスト ボックス 800"/>
        <xdr:cNvSpPr txBox="1"/>
      </xdr:nvSpPr>
      <xdr:spPr>
        <a:xfrm>
          <a:off x="18389111" y="92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4" name="直線コネクタ 823"/>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5" name="繰出金最小値テキスト"/>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6" name="直線コネクタ 825"/>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7" name="繰出金最大値テキスト"/>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8" name="直線コネクタ 827"/>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72644</xdr:rowOff>
    </xdr:from>
    <xdr:to>
      <xdr:col>116</xdr:col>
      <xdr:colOff>63500</xdr:colOff>
      <xdr:row>76</xdr:row>
      <xdr:rowOff>130556</xdr:rowOff>
    </xdr:to>
    <xdr:cxnSp macro="">
      <xdr:nvCxnSpPr>
        <xdr:cNvPr id="829" name="直線コネクタ 828"/>
        <xdr:cNvCxnSpPr/>
      </xdr:nvCxnSpPr>
      <xdr:spPr>
        <a:xfrm flipV="1">
          <a:off x="21323300" y="131028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2557</xdr:rowOff>
    </xdr:from>
    <xdr:ext cx="469744" cy="259045"/>
    <xdr:sp macro="" textlink="">
      <xdr:nvSpPr>
        <xdr:cNvPr id="830" name="繰出金平均値テキスト"/>
        <xdr:cNvSpPr txBox="1"/>
      </xdr:nvSpPr>
      <xdr:spPr>
        <a:xfrm>
          <a:off x="222123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31" name="フローチャート: 判断 830"/>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130556</xdr:rowOff>
    </xdr:from>
    <xdr:to>
      <xdr:col>111</xdr:col>
      <xdr:colOff>177800</xdr:colOff>
      <xdr:row>77</xdr:row>
      <xdr:rowOff>99695</xdr:rowOff>
    </xdr:to>
    <xdr:cxnSp macro="">
      <xdr:nvCxnSpPr>
        <xdr:cNvPr id="832" name="直線コネクタ 831"/>
        <xdr:cNvCxnSpPr/>
      </xdr:nvCxnSpPr>
      <xdr:spPr>
        <a:xfrm flipV="1">
          <a:off x="20434300" y="13160756"/>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3" name="フローチャート: 判断 832"/>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146194</xdr:rowOff>
    </xdr:from>
    <xdr:ext cx="469744" cy="259045"/>
    <xdr:sp macro="" textlink="">
      <xdr:nvSpPr>
        <xdr:cNvPr id="834" name="テキスト ボックス 833"/>
        <xdr:cNvSpPr txBox="1"/>
      </xdr:nvSpPr>
      <xdr:spPr>
        <a:xfrm>
          <a:off x="21075728"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163322</xdr:rowOff>
    </xdr:from>
    <xdr:to>
      <xdr:col>107</xdr:col>
      <xdr:colOff>50800</xdr:colOff>
      <xdr:row>77</xdr:row>
      <xdr:rowOff>99695</xdr:rowOff>
    </xdr:to>
    <xdr:cxnSp macro="">
      <xdr:nvCxnSpPr>
        <xdr:cNvPr id="835" name="直線コネクタ 834"/>
        <xdr:cNvCxnSpPr/>
      </xdr:nvCxnSpPr>
      <xdr:spPr>
        <a:xfrm>
          <a:off x="19545300" y="13193522"/>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6" name="フローチャート: 判断 835"/>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165116</xdr:rowOff>
    </xdr:from>
    <xdr:ext cx="469744" cy="259045"/>
    <xdr:sp macro="" textlink="">
      <xdr:nvSpPr>
        <xdr:cNvPr id="837" name="テキスト ボックス 836"/>
        <xdr:cNvSpPr txBox="1"/>
      </xdr:nvSpPr>
      <xdr:spPr>
        <a:xfrm>
          <a:off x="20199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111125</xdr:rowOff>
    </xdr:from>
    <xdr:to>
      <xdr:col>102</xdr:col>
      <xdr:colOff>114300</xdr:colOff>
      <xdr:row>76</xdr:row>
      <xdr:rowOff>163322</xdr:rowOff>
    </xdr:to>
    <xdr:cxnSp macro="">
      <xdr:nvCxnSpPr>
        <xdr:cNvPr id="838" name="直線コネクタ 837"/>
        <xdr:cNvCxnSpPr/>
      </xdr:nvCxnSpPr>
      <xdr:spPr>
        <a:xfrm>
          <a:off x="18656300" y="12969875"/>
          <a:ext cx="889000" cy="2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9" name="フローチャート: 判断 838"/>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96665</xdr:rowOff>
    </xdr:from>
    <xdr:ext cx="469744" cy="259045"/>
    <xdr:sp macro="" textlink="">
      <xdr:nvSpPr>
        <xdr:cNvPr id="840" name="テキスト ボックス 839"/>
        <xdr:cNvSpPr txBox="1"/>
      </xdr:nvSpPr>
      <xdr:spPr>
        <a:xfrm>
          <a:off x="19310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1" name="フローチャート: 判断 840"/>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2" name="テキスト ボックス 841"/>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21844</xdr:rowOff>
    </xdr:from>
    <xdr:to>
      <xdr:col>116</xdr:col>
      <xdr:colOff>114300</xdr:colOff>
      <xdr:row>76</xdr:row>
      <xdr:rowOff>123444</xdr:rowOff>
    </xdr:to>
    <xdr:sp macro="" textlink="">
      <xdr:nvSpPr>
        <xdr:cNvPr id="848" name="楕円 847"/>
        <xdr:cNvSpPr/>
      </xdr:nvSpPr>
      <xdr:spPr>
        <a:xfrm>
          <a:off x="22110700" y="130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146321</xdr:rowOff>
    </xdr:from>
    <xdr:ext cx="469744" cy="259045"/>
    <xdr:sp macro="" textlink="">
      <xdr:nvSpPr>
        <xdr:cNvPr id="849" name="繰出金該当値テキスト"/>
        <xdr:cNvSpPr txBox="1"/>
      </xdr:nvSpPr>
      <xdr:spPr>
        <a:xfrm>
          <a:off x="222123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79756</xdr:rowOff>
    </xdr:from>
    <xdr:to>
      <xdr:col>112</xdr:col>
      <xdr:colOff>38100</xdr:colOff>
      <xdr:row>77</xdr:row>
      <xdr:rowOff>9906</xdr:rowOff>
    </xdr:to>
    <xdr:sp macro="" textlink="">
      <xdr:nvSpPr>
        <xdr:cNvPr id="850" name="楕円 849"/>
        <xdr:cNvSpPr/>
      </xdr:nvSpPr>
      <xdr:spPr>
        <a:xfrm>
          <a:off x="21272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26433</xdr:rowOff>
    </xdr:from>
    <xdr:ext cx="469744" cy="259045"/>
    <xdr:sp macro="" textlink="">
      <xdr:nvSpPr>
        <xdr:cNvPr id="851" name="テキスト ボックス 850"/>
        <xdr:cNvSpPr txBox="1"/>
      </xdr:nvSpPr>
      <xdr:spPr>
        <a:xfrm>
          <a:off x="21075728" y="1288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48895</xdr:rowOff>
    </xdr:from>
    <xdr:to>
      <xdr:col>107</xdr:col>
      <xdr:colOff>101600</xdr:colOff>
      <xdr:row>77</xdr:row>
      <xdr:rowOff>150495</xdr:rowOff>
    </xdr:to>
    <xdr:sp macro="" textlink="">
      <xdr:nvSpPr>
        <xdr:cNvPr id="852" name="楕円 851"/>
        <xdr:cNvSpPr/>
      </xdr:nvSpPr>
      <xdr:spPr>
        <a:xfrm>
          <a:off x="20383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141622</xdr:rowOff>
    </xdr:from>
    <xdr:ext cx="469744" cy="259045"/>
    <xdr:sp macro="" textlink="">
      <xdr:nvSpPr>
        <xdr:cNvPr id="853" name="テキスト ボックス 852"/>
        <xdr:cNvSpPr txBox="1"/>
      </xdr:nvSpPr>
      <xdr:spPr>
        <a:xfrm>
          <a:off x="20199428"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112522</xdr:rowOff>
    </xdr:from>
    <xdr:to>
      <xdr:col>102</xdr:col>
      <xdr:colOff>165100</xdr:colOff>
      <xdr:row>77</xdr:row>
      <xdr:rowOff>42672</xdr:rowOff>
    </xdr:to>
    <xdr:sp macro="" textlink="">
      <xdr:nvSpPr>
        <xdr:cNvPr id="854" name="楕円 853"/>
        <xdr:cNvSpPr/>
      </xdr:nvSpPr>
      <xdr:spPr>
        <a:xfrm>
          <a:off x="19494500" y="131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59199</xdr:rowOff>
    </xdr:from>
    <xdr:ext cx="469744" cy="259045"/>
    <xdr:sp macro="" textlink="">
      <xdr:nvSpPr>
        <xdr:cNvPr id="855" name="テキスト ボックス 854"/>
        <xdr:cNvSpPr txBox="1"/>
      </xdr:nvSpPr>
      <xdr:spPr>
        <a:xfrm>
          <a:off x="19310428" y="129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60325</xdr:rowOff>
    </xdr:from>
    <xdr:to>
      <xdr:col>98</xdr:col>
      <xdr:colOff>38100</xdr:colOff>
      <xdr:row>75</xdr:row>
      <xdr:rowOff>161925</xdr:rowOff>
    </xdr:to>
    <xdr:sp macro="" textlink="">
      <xdr:nvSpPr>
        <xdr:cNvPr id="856" name="楕円 855"/>
        <xdr:cNvSpPr/>
      </xdr:nvSpPr>
      <xdr:spPr>
        <a:xfrm>
          <a:off x="186055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153052</xdr:rowOff>
    </xdr:from>
    <xdr:ext cx="469744" cy="259045"/>
    <xdr:sp macro="" textlink="">
      <xdr:nvSpPr>
        <xdr:cNvPr id="857" name="テキスト ボックス 856"/>
        <xdr:cNvSpPr txBox="1"/>
      </xdr:nvSpPr>
      <xdr:spPr>
        <a:xfrm>
          <a:off x="18421428" y="130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５年度は、加速する少子化局面の打開を図る対応をはじめ、経済と財政の好循環を生み出すための企業誘致やスタートアップ支援などに重点的に取り組むとともに、前年度に引き続き、国の補正予算を活用した原油価格・物価高騰対策や防災・減災対策などに積極的に取り組んだところで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・住民一人当たりの総コストについては、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487,741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円（歳出総額：</a:t>
          </a:r>
          <a:r>
            <a:rPr kumimoji="1" lang="en-US" altLang="ja-JP" sz="1300">
              <a:solidFill>
                <a:schemeClr val="tx1"/>
              </a:solidFill>
              <a:latin typeface="ＭＳ Ｐゴシック" panose="020B0600070205080204" pitchFamily="50" charset="-128"/>
              <a:ea typeface="ＭＳ Ｐゴシック" panose="020B0600070205080204" pitchFamily="50" charset="-128"/>
            </a:rPr>
            <a:t>462,664,477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948,585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人）となっており、Ｒ４年度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523,923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円（歳出総額：</a:t>
          </a:r>
          <a:r>
            <a:rPr kumimoji="1" lang="en-US" altLang="ja-JP" sz="1300">
              <a:solidFill>
                <a:schemeClr val="tx1"/>
              </a:solidFill>
              <a:latin typeface="ＭＳ Ｐゴシック" panose="020B0600070205080204" pitchFamily="50" charset="-128"/>
              <a:ea typeface="ＭＳ Ｐゴシック" panose="020B0600070205080204" pitchFamily="50" charset="-128"/>
            </a:rPr>
            <a:t>501,282,880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956,787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36,182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・補助費等については、入院医療機関病床確保事業や香川県営業時間短縮協力金等の新型コロナウイルス感染症対策経費の減少などにより、対前年度比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14.1</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21,462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円）の減となっており、その程度は、グループ内平均額や都道府県平均額を下回っています。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・物件費については、軽症者等受入体制整備事業や県内宿泊等促進事業等の新型コロナウイルス感染症対策経費の減少などにより、対前年度比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33.1</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11,435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円）の減となっており、その程度は、グループ内平均額や都道府県平均額を上回っています。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・今後も、財政の持続可能性を確保しつつ、「人生１００年時代のフロンティア県」の実現に向けた各種施策に積極的に取り組みます。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948,585
931,557
1,876.87
477,854,963
462,664,477
7,106,688
270,112,017
797,306,589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71120</xdr:rowOff>
    </xdr:from>
    <xdr:to>
      <xdr:col>24</xdr:col>
      <xdr:colOff>63500</xdr:colOff>
      <xdr:row>31</xdr:row>
      <xdr:rowOff>55118</xdr:rowOff>
    </xdr:to>
    <xdr:cxnSp macro="">
      <xdr:nvCxnSpPr>
        <xdr:cNvPr id="59" name="直線コネクタ 58"/>
        <xdr:cNvCxnSpPr/>
      </xdr:nvCxnSpPr>
      <xdr:spPr>
        <a:xfrm flipV="1">
          <a:off x="3797300" y="52146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378565" cy="259045"/>
    <xdr:sp macro="" textlink="">
      <xdr:nvSpPr>
        <xdr:cNvPr id="60" name="議会費平均値テキスト"/>
        <xdr:cNvSpPr txBox="1"/>
      </xdr:nvSpPr>
      <xdr:spPr>
        <a:xfrm>
          <a:off x="4686300" y="6118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45974</xdr:rowOff>
    </xdr:from>
    <xdr:to>
      <xdr:col>19</xdr:col>
      <xdr:colOff>177800</xdr:colOff>
      <xdr:row>31</xdr:row>
      <xdr:rowOff>55118</xdr:rowOff>
    </xdr:to>
    <xdr:cxnSp macro="">
      <xdr:nvCxnSpPr>
        <xdr:cNvPr id="62" name="直線コネクタ 61"/>
        <xdr:cNvCxnSpPr/>
      </xdr:nvCxnSpPr>
      <xdr:spPr>
        <a:xfrm>
          <a:off x="2908300" y="5360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46753</xdr:rowOff>
    </xdr:from>
    <xdr:ext cx="378565" cy="259045"/>
    <xdr:sp macro="" textlink="">
      <xdr:nvSpPr>
        <xdr:cNvPr id="64" name="テキスト ボックス 63"/>
        <xdr:cNvSpPr txBox="1"/>
      </xdr:nvSpPr>
      <xdr:spPr>
        <a:xfrm>
          <a:off x="35953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45974</xdr:rowOff>
    </xdr:from>
    <xdr:to>
      <xdr:col>15</xdr:col>
      <xdr:colOff>50800</xdr:colOff>
      <xdr:row>31</xdr:row>
      <xdr:rowOff>48260</xdr:rowOff>
    </xdr:to>
    <xdr:cxnSp macro="">
      <xdr:nvCxnSpPr>
        <xdr:cNvPr id="65" name="直線コネクタ 64"/>
        <xdr:cNvCxnSpPr/>
      </xdr:nvCxnSpPr>
      <xdr:spPr>
        <a:xfrm flipV="1">
          <a:off x="2019300" y="5360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67327</xdr:rowOff>
    </xdr:from>
    <xdr:ext cx="378565" cy="259045"/>
    <xdr:sp macro="" textlink="">
      <xdr:nvSpPr>
        <xdr:cNvPr id="67" name="テキスト ボックス 66"/>
        <xdr:cNvSpPr txBox="1"/>
      </xdr:nvSpPr>
      <xdr:spPr>
        <a:xfrm>
          <a:off x="2719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77978</xdr:rowOff>
    </xdr:from>
    <xdr:to>
      <xdr:col>10</xdr:col>
      <xdr:colOff>114300</xdr:colOff>
      <xdr:row>31</xdr:row>
      <xdr:rowOff>48260</xdr:rowOff>
    </xdr:to>
    <xdr:cxnSp macro="">
      <xdr:nvCxnSpPr>
        <xdr:cNvPr id="68" name="直線コネクタ 67"/>
        <xdr:cNvCxnSpPr/>
      </xdr:nvCxnSpPr>
      <xdr:spPr>
        <a:xfrm>
          <a:off x="1130300" y="522147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78757</xdr:rowOff>
    </xdr:from>
    <xdr:ext cx="378565" cy="259045"/>
    <xdr:sp macro="" textlink="">
      <xdr:nvSpPr>
        <xdr:cNvPr id="70" name="テキスト ボックス 69"/>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7891</xdr:rowOff>
    </xdr:from>
    <xdr:ext cx="378565" cy="259045"/>
    <xdr:sp macro="" textlink="">
      <xdr:nvSpPr>
        <xdr:cNvPr id="72" name="テキスト ボックス 71"/>
        <xdr:cNvSpPr txBox="1"/>
      </xdr:nvSpPr>
      <xdr:spPr>
        <a:xfrm>
          <a:off x="941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20320</xdr:rowOff>
    </xdr:from>
    <xdr:to>
      <xdr:col>24</xdr:col>
      <xdr:colOff>114300</xdr:colOff>
      <xdr:row>30</xdr:row>
      <xdr:rowOff>121920</xdr:rowOff>
    </xdr:to>
    <xdr:sp macro="" textlink="">
      <xdr:nvSpPr>
        <xdr:cNvPr id="78" name="楕円 77"/>
        <xdr:cNvSpPr/>
      </xdr:nvSpPr>
      <xdr:spPr>
        <a:xfrm>
          <a:off x="45847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144797</xdr:rowOff>
    </xdr:from>
    <xdr:ext cx="469744" cy="259045"/>
    <xdr:sp macro="" textlink="">
      <xdr:nvSpPr>
        <xdr:cNvPr id="79" name="議会費該当値テキスト"/>
        <xdr:cNvSpPr txBox="1"/>
      </xdr:nvSpPr>
      <xdr:spPr>
        <a:xfrm>
          <a:off x="4686300" y="511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4318</xdr:rowOff>
    </xdr:from>
    <xdr:to>
      <xdr:col>20</xdr:col>
      <xdr:colOff>38100</xdr:colOff>
      <xdr:row>31</xdr:row>
      <xdr:rowOff>105918</xdr:rowOff>
    </xdr:to>
    <xdr:sp macro="" textlink="">
      <xdr:nvSpPr>
        <xdr:cNvPr id="80" name="楕円 79"/>
        <xdr:cNvSpPr/>
      </xdr:nvSpPr>
      <xdr:spPr>
        <a:xfrm>
          <a:off x="3746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122445</xdr:rowOff>
    </xdr:from>
    <xdr:ext cx="469744" cy="259045"/>
    <xdr:sp macro="" textlink="">
      <xdr:nvSpPr>
        <xdr:cNvPr id="81" name="テキスト ボックス 80"/>
        <xdr:cNvSpPr txBox="1"/>
      </xdr:nvSpPr>
      <xdr:spPr>
        <a:xfrm>
          <a:off x="35497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166624</xdr:rowOff>
    </xdr:from>
    <xdr:to>
      <xdr:col>15</xdr:col>
      <xdr:colOff>101600</xdr:colOff>
      <xdr:row>31</xdr:row>
      <xdr:rowOff>96774</xdr:rowOff>
    </xdr:to>
    <xdr:sp macro="" textlink="">
      <xdr:nvSpPr>
        <xdr:cNvPr id="82" name="楕円 81"/>
        <xdr:cNvSpPr/>
      </xdr:nvSpPr>
      <xdr:spPr>
        <a:xfrm>
          <a:off x="28575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113301</xdr:rowOff>
    </xdr:from>
    <xdr:ext cx="469744" cy="259045"/>
    <xdr:sp macro="" textlink="">
      <xdr:nvSpPr>
        <xdr:cNvPr id="83" name="テキスト ボックス 82"/>
        <xdr:cNvSpPr txBox="1"/>
      </xdr:nvSpPr>
      <xdr:spPr>
        <a:xfrm>
          <a:off x="2673428" y="50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168910</xdr:rowOff>
    </xdr:from>
    <xdr:to>
      <xdr:col>10</xdr:col>
      <xdr:colOff>165100</xdr:colOff>
      <xdr:row>31</xdr:row>
      <xdr:rowOff>99060</xdr:rowOff>
    </xdr:to>
    <xdr:sp macro="" textlink="">
      <xdr:nvSpPr>
        <xdr:cNvPr id="84" name="楕円 83"/>
        <xdr:cNvSpPr/>
      </xdr:nvSpPr>
      <xdr:spPr>
        <a:xfrm>
          <a:off x="1968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115587</xdr:rowOff>
    </xdr:from>
    <xdr:ext cx="469744" cy="259045"/>
    <xdr:sp macro="" textlink="">
      <xdr:nvSpPr>
        <xdr:cNvPr id="85" name="テキスト ボックス 84"/>
        <xdr:cNvSpPr txBox="1"/>
      </xdr:nvSpPr>
      <xdr:spPr>
        <a:xfrm>
          <a:off x="1784428" y="50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27178</xdr:rowOff>
    </xdr:from>
    <xdr:to>
      <xdr:col>6</xdr:col>
      <xdr:colOff>38100</xdr:colOff>
      <xdr:row>30</xdr:row>
      <xdr:rowOff>128778</xdr:rowOff>
    </xdr:to>
    <xdr:sp macro="" textlink="">
      <xdr:nvSpPr>
        <xdr:cNvPr id="86" name="楕円 85"/>
        <xdr:cNvSpPr/>
      </xdr:nvSpPr>
      <xdr:spPr>
        <a:xfrm>
          <a:off x="1079500" y="51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145305</xdr:rowOff>
    </xdr:from>
    <xdr:ext cx="469744" cy="259045"/>
    <xdr:sp macro="" textlink="">
      <xdr:nvSpPr>
        <xdr:cNvPr id="87" name="テキスト ボックス 86"/>
        <xdr:cNvSpPr txBox="1"/>
      </xdr:nvSpPr>
      <xdr:spPr>
        <a:xfrm>
          <a:off x="895428" y="49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98827</xdr:rowOff>
    </xdr:from>
    <xdr:to>
      <xdr:col>24</xdr:col>
      <xdr:colOff>63500</xdr:colOff>
      <xdr:row>55</xdr:row>
      <xdr:rowOff>146741</xdr:rowOff>
    </xdr:to>
    <xdr:cxnSp macro="">
      <xdr:nvCxnSpPr>
        <xdr:cNvPr id="113" name="直線コネクタ 112"/>
        <xdr:cNvCxnSpPr/>
      </xdr:nvCxnSpPr>
      <xdr:spPr>
        <a:xfrm>
          <a:off x="3797300" y="9185677"/>
          <a:ext cx="838200" cy="39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98107</xdr:rowOff>
    </xdr:from>
    <xdr:ext cx="534377" cy="259045"/>
    <xdr:sp macro="" textlink="">
      <xdr:nvSpPr>
        <xdr:cNvPr id="114" name="総務費平均値テキスト"/>
        <xdr:cNvSpPr txBox="1"/>
      </xdr:nvSpPr>
      <xdr:spPr>
        <a:xfrm>
          <a:off x="4686300" y="935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98827</xdr:rowOff>
    </xdr:from>
    <xdr:to>
      <xdr:col>19</xdr:col>
      <xdr:colOff>177800</xdr:colOff>
      <xdr:row>53</xdr:row>
      <xdr:rowOff>156707</xdr:rowOff>
    </xdr:to>
    <xdr:cxnSp macro="">
      <xdr:nvCxnSpPr>
        <xdr:cNvPr id="116" name="直線コネクタ 115"/>
        <xdr:cNvCxnSpPr/>
      </xdr:nvCxnSpPr>
      <xdr:spPr>
        <a:xfrm flipV="1">
          <a:off x="2908300" y="9185677"/>
          <a:ext cx="889000" cy="5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141850</xdr:rowOff>
    </xdr:from>
    <xdr:ext cx="534377" cy="259045"/>
    <xdr:sp macro="" textlink="">
      <xdr:nvSpPr>
        <xdr:cNvPr id="118" name="テキスト ボックス 117"/>
        <xdr:cNvSpPr txBox="1"/>
      </xdr:nvSpPr>
      <xdr:spPr>
        <a:xfrm>
          <a:off x="35174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156707</xdr:rowOff>
    </xdr:from>
    <xdr:to>
      <xdr:col>15</xdr:col>
      <xdr:colOff>50800</xdr:colOff>
      <xdr:row>55</xdr:row>
      <xdr:rowOff>64582</xdr:rowOff>
    </xdr:to>
    <xdr:cxnSp macro="">
      <xdr:nvCxnSpPr>
        <xdr:cNvPr id="119" name="直線コネクタ 118"/>
        <xdr:cNvCxnSpPr/>
      </xdr:nvCxnSpPr>
      <xdr:spPr>
        <a:xfrm flipV="1">
          <a:off x="2019300" y="9243557"/>
          <a:ext cx="889000" cy="2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157558</xdr:rowOff>
    </xdr:from>
    <xdr:ext cx="534377" cy="259045"/>
    <xdr:sp macro="" textlink="">
      <xdr:nvSpPr>
        <xdr:cNvPr id="121" name="テキスト ボックス 120"/>
        <xdr:cNvSpPr txBox="1"/>
      </xdr:nvSpPr>
      <xdr:spPr>
        <a:xfrm>
          <a:off x="2641111" y="89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64582</xdr:rowOff>
    </xdr:from>
    <xdr:to>
      <xdr:col>10</xdr:col>
      <xdr:colOff>114300</xdr:colOff>
      <xdr:row>56</xdr:row>
      <xdr:rowOff>87488</xdr:rowOff>
    </xdr:to>
    <xdr:cxnSp macro="">
      <xdr:nvCxnSpPr>
        <xdr:cNvPr id="122" name="直線コネクタ 121"/>
        <xdr:cNvCxnSpPr/>
      </xdr:nvCxnSpPr>
      <xdr:spPr>
        <a:xfrm flipV="1">
          <a:off x="1130300" y="9494332"/>
          <a:ext cx="889000" cy="1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32169</xdr:rowOff>
    </xdr:from>
    <xdr:ext cx="534377" cy="259045"/>
    <xdr:sp macro="" textlink="">
      <xdr:nvSpPr>
        <xdr:cNvPr id="124" name="テキスト ボックス 123"/>
        <xdr:cNvSpPr txBox="1"/>
      </xdr:nvSpPr>
      <xdr:spPr>
        <a:xfrm>
          <a:off x="1752111" y="98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27184</xdr:rowOff>
    </xdr:from>
    <xdr:ext cx="534377" cy="259045"/>
    <xdr:sp macro="" textlink="">
      <xdr:nvSpPr>
        <xdr:cNvPr id="126" name="テキスト ボックス 125"/>
        <xdr:cNvSpPr txBox="1"/>
      </xdr:nvSpPr>
      <xdr:spPr>
        <a:xfrm>
          <a:off x="863111" y="97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95941</xdr:rowOff>
    </xdr:from>
    <xdr:to>
      <xdr:col>24</xdr:col>
      <xdr:colOff>114300</xdr:colOff>
      <xdr:row>56</xdr:row>
      <xdr:rowOff>26091</xdr:rowOff>
    </xdr:to>
    <xdr:sp macro="" textlink="">
      <xdr:nvSpPr>
        <xdr:cNvPr id="132" name="楕円 131"/>
        <xdr:cNvSpPr/>
      </xdr:nvSpPr>
      <xdr:spPr>
        <a:xfrm>
          <a:off x="4584700" y="95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74368</xdr:rowOff>
    </xdr:from>
    <xdr:ext cx="534377" cy="259045"/>
    <xdr:sp macro="" textlink="">
      <xdr:nvSpPr>
        <xdr:cNvPr id="133" name="総務費該当値テキスト"/>
        <xdr:cNvSpPr txBox="1"/>
      </xdr:nvSpPr>
      <xdr:spPr>
        <a:xfrm>
          <a:off x="4686300" y="950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48027</xdr:rowOff>
    </xdr:from>
    <xdr:to>
      <xdr:col>20</xdr:col>
      <xdr:colOff>38100</xdr:colOff>
      <xdr:row>53</xdr:row>
      <xdr:rowOff>149627</xdr:rowOff>
    </xdr:to>
    <xdr:sp macro="" textlink="">
      <xdr:nvSpPr>
        <xdr:cNvPr id="134" name="楕円 133"/>
        <xdr:cNvSpPr/>
      </xdr:nvSpPr>
      <xdr:spPr>
        <a:xfrm>
          <a:off x="3746500" y="91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166154</xdr:rowOff>
    </xdr:from>
    <xdr:ext cx="534377" cy="259045"/>
    <xdr:sp macro="" textlink="">
      <xdr:nvSpPr>
        <xdr:cNvPr id="135" name="テキスト ボックス 134"/>
        <xdr:cNvSpPr txBox="1"/>
      </xdr:nvSpPr>
      <xdr:spPr>
        <a:xfrm>
          <a:off x="3517411" y="89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105907</xdr:rowOff>
    </xdr:from>
    <xdr:to>
      <xdr:col>15</xdr:col>
      <xdr:colOff>101600</xdr:colOff>
      <xdr:row>54</xdr:row>
      <xdr:rowOff>36057</xdr:rowOff>
    </xdr:to>
    <xdr:sp macro="" textlink="">
      <xdr:nvSpPr>
        <xdr:cNvPr id="136" name="楕円 135"/>
        <xdr:cNvSpPr/>
      </xdr:nvSpPr>
      <xdr:spPr>
        <a:xfrm>
          <a:off x="2857500" y="91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27184</xdr:rowOff>
    </xdr:from>
    <xdr:ext cx="534377" cy="259045"/>
    <xdr:sp macro="" textlink="">
      <xdr:nvSpPr>
        <xdr:cNvPr id="137" name="テキスト ボックス 136"/>
        <xdr:cNvSpPr txBox="1"/>
      </xdr:nvSpPr>
      <xdr:spPr>
        <a:xfrm>
          <a:off x="2641111" y="92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13782</xdr:rowOff>
    </xdr:from>
    <xdr:to>
      <xdr:col>10</xdr:col>
      <xdr:colOff>165100</xdr:colOff>
      <xdr:row>55</xdr:row>
      <xdr:rowOff>115382</xdr:rowOff>
    </xdr:to>
    <xdr:sp macro="" textlink="">
      <xdr:nvSpPr>
        <xdr:cNvPr id="138" name="楕円 137"/>
        <xdr:cNvSpPr/>
      </xdr:nvSpPr>
      <xdr:spPr>
        <a:xfrm>
          <a:off x="1968500" y="94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131909</xdr:rowOff>
    </xdr:from>
    <xdr:ext cx="534377" cy="259045"/>
    <xdr:sp macro="" textlink="">
      <xdr:nvSpPr>
        <xdr:cNvPr id="139" name="テキスト ボックス 138"/>
        <xdr:cNvSpPr txBox="1"/>
      </xdr:nvSpPr>
      <xdr:spPr>
        <a:xfrm>
          <a:off x="1752111" y="92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36688</xdr:rowOff>
    </xdr:from>
    <xdr:to>
      <xdr:col>6</xdr:col>
      <xdr:colOff>38100</xdr:colOff>
      <xdr:row>56</xdr:row>
      <xdr:rowOff>138288</xdr:rowOff>
    </xdr:to>
    <xdr:sp macro="" textlink="">
      <xdr:nvSpPr>
        <xdr:cNvPr id="140" name="楕円 139"/>
        <xdr:cNvSpPr/>
      </xdr:nvSpPr>
      <xdr:spPr>
        <a:xfrm>
          <a:off x="1079500" y="96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154815</xdr:rowOff>
    </xdr:from>
    <xdr:ext cx="534377" cy="259045"/>
    <xdr:sp macro="" textlink="">
      <xdr:nvSpPr>
        <xdr:cNvPr id="141" name="テキスト ボックス 140"/>
        <xdr:cNvSpPr txBox="1"/>
      </xdr:nvSpPr>
      <xdr:spPr>
        <a:xfrm>
          <a:off x="863111" y="941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1" name="直線コネクタ 15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2" name="テキスト ボックス 151"/>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3" name="直線コネクタ 15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4" name="テキスト ボックス 153"/>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5" name="直線コネクタ 15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56" name="テキスト ボックス 155"/>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59" name="直線コネクタ 15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0" name="テキスト ボックス 15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1" name="直線コネクタ 16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2" name="テキスト ボックス 16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3" name="直線コネクタ 16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4" name="テキスト ボックス 16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125584</xdr:rowOff>
    </xdr:from>
    <xdr:to>
      <xdr:col>24</xdr:col>
      <xdr:colOff>62865</xdr:colOff>
      <xdr:row>78</xdr:row>
      <xdr:rowOff>154987</xdr:rowOff>
    </xdr:to>
    <xdr:cxnSp macro="">
      <xdr:nvCxnSpPr>
        <xdr:cNvPr id="168" name="直線コネクタ 167"/>
        <xdr:cNvCxnSpPr/>
      </xdr:nvCxnSpPr>
      <xdr:spPr>
        <a:xfrm flipV="1">
          <a:off x="4633595" y="12127084"/>
          <a:ext cx="1270" cy="140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158814</xdr:rowOff>
    </xdr:from>
    <xdr:ext cx="534377" cy="259045"/>
    <xdr:sp macro="" textlink="">
      <xdr:nvSpPr>
        <xdr:cNvPr id="169" name="民生費最小値テキスト"/>
        <xdr:cNvSpPr txBox="1"/>
      </xdr:nvSpPr>
      <xdr:spPr>
        <a:xfrm>
          <a:off x="4686300" y="1353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154987</xdr:rowOff>
    </xdr:from>
    <xdr:to>
      <xdr:col>24</xdr:col>
      <xdr:colOff>152400</xdr:colOff>
      <xdr:row>78</xdr:row>
      <xdr:rowOff>154987</xdr:rowOff>
    </xdr:to>
    <xdr:cxnSp macro="">
      <xdr:nvCxnSpPr>
        <xdr:cNvPr id="170" name="直線コネクタ 169"/>
        <xdr:cNvCxnSpPr/>
      </xdr:nvCxnSpPr>
      <xdr:spPr>
        <a:xfrm>
          <a:off x="4546600" y="1352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72261</xdr:rowOff>
    </xdr:from>
    <xdr:ext cx="599010" cy="259045"/>
    <xdr:sp macro="" textlink="">
      <xdr:nvSpPr>
        <xdr:cNvPr id="171" name="民生費最大値テキスト"/>
        <xdr:cNvSpPr txBox="1"/>
      </xdr:nvSpPr>
      <xdr:spPr>
        <a:xfrm>
          <a:off x="4686300" y="119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125584</xdr:rowOff>
    </xdr:from>
    <xdr:to>
      <xdr:col>24</xdr:col>
      <xdr:colOff>152400</xdr:colOff>
      <xdr:row>70</xdr:row>
      <xdr:rowOff>125584</xdr:rowOff>
    </xdr:to>
    <xdr:cxnSp macro="">
      <xdr:nvCxnSpPr>
        <xdr:cNvPr id="172" name="直線コネクタ 171"/>
        <xdr:cNvCxnSpPr/>
      </xdr:nvCxnSpPr>
      <xdr:spPr>
        <a:xfrm>
          <a:off x="4546600" y="1212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9770</xdr:rowOff>
    </xdr:from>
    <xdr:to>
      <xdr:col>24</xdr:col>
      <xdr:colOff>63500</xdr:colOff>
      <xdr:row>77</xdr:row>
      <xdr:rowOff>15799</xdr:rowOff>
    </xdr:to>
    <xdr:cxnSp macro="">
      <xdr:nvCxnSpPr>
        <xdr:cNvPr id="173" name="直線コネクタ 172"/>
        <xdr:cNvCxnSpPr/>
      </xdr:nvCxnSpPr>
      <xdr:spPr>
        <a:xfrm flipV="1">
          <a:off x="3797300" y="13211420"/>
          <a:ext cx="8382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62799</xdr:rowOff>
    </xdr:from>
    <xdr:ext cx="534377" cy="259045"/>
    <xdr:sp macro="" textlink="">
      <xdr:nvSpPr>
        <xdr:cNvPr id="174" name="民生費平均値テキスト"/>
        <xdr:cNvSpPr txBox="1"/>
      </xdr:nvSpPr>
      <xdr:spPr>
        <a:xfrm>
          <a:off x="4686300" y="1292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39923</xdr:rowOff>
    </xdr:from>
    <xdr:to>
      <xdr:col>24</xdr:col>
      <xdr:colOff>114300</xdr:colOff>
      <xdr:row>76</xdr:row>
      <xdr:rowOff>141523</xdr:rowOff>
    </xdr:to>
    <xdr:sp macro="" textlink="">
      <xdr:nvSpPr>
        <xdr:cNvPr id="175" name="フローチャート: 判断 174"/>
        <xdr:cNvSpPr/>
      </xdr:nvSpPr>
      <xdr:spPr>
        <a:xfrm>
          <a:off x="4584700" y="130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15799</xdr:rowOff>
    </xdr:from>
    <xdr:to>
      <xdr:col>19</xdr:col>
      <xdr:colOff>177800</xdr:colOff>
      <xdr:row>77</xdr:row>
      <xdr:rowOff>20286</xdr:rowOff>
    </xdr:to>
    <xdr:cxnSp macro="">
      <xdr:nvCxnSpPr>
        <xdr:cNvPr id="176" name="直線コネクタ 175"/>
        <xdr:cNvCxnSpPr/>
      </xdr:nvCxnSpPr>
      <xdr:spPr>
        <a:xfrm flipV="1">
          <a:off x="2908300" y="13217449"/>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77" name="フローチャート: 判断 176"/>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77240</xdr:rowOff>
    </xdr:from>
    <xdr:ext cx="534377" cy="259045"/>
    <xdr:sp macro="" textlink="">
      <xdr:nvSpPr>
        <xdr:cNvPr id="178" name="テキスト ボックス 177"/>
        <xdr:cNvSpPr txBox="1"/>
      </xdr:nvSpPr>
      <xdr:spPr>
        <a:xfrm>
          <a:off x="3517411" y="129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20286</xdr:rowOff>
    </xdr:from>
    <xdr:to>
      <xdr:col>15</xdr:col>
      <xdr:colOff>50800</xdr:colOff>
      <xdr:row>77</xdr:row>
      <xdr:rowOff>39515</xdr:rowOff>
    </xdr:to>
    <xdr:cxnSp macro="">
      <xdr:nvCxnSpPr>
        <xdr:cNvPr id="179" name="直線コネクタ 178"/>
        <xdr:cNvCxnSpPr/>
      </xdr:nvCxnSpPr>
      <xdr:spPr>
        <a:xfrm flipV="1">
          <a:off x="2019300" y="13221936"/>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90357</xdr:rowOff>
    </xdr:from>
    <xdr:to>
      <xdr:col>15</xdr:col>
      <xdr:colOff>101600</xdr:colOff>
      <xdr:row>77</xdr:row>
      <xdr:rowOff>20507</xdr:rowOff>
    </xdr:to>
    <xdr:sp macro="" textlink="">
      <xdr:nvSpPr>
        <xdr:cNvPr id="180" name="フローチャート: 判断 179"/>
        <xdr:cNvSpPr/>
      </xdr:nvSpPr>
      <xdr:spPr>
        <a:xfrm>
          <a:off x="2857500" y="131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37034</xdr:rowOff>
    </xdr:from>
    <xdr:ext cx="534377" cy="259045"/>
    <xdr:sp macro="" textlink="">
      <xdr:nvSpPr>
        <xdr:cNvPr id="181" name="テキスト ボックス 180"/>
        <xdr:cNvSpPr txBox="1"/>
      </xdr:nvSpPr>
      <xdr:spPr>
        <a:xfrm>
          <a:off x="2641111" y="128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39515</xdr:rowOff>
    </xdr:from>
    <xdr:to>
      <xdr:col>10</xdr:col>
      <xdr:colOff>114300</xdr:colOff>
      <xdr:row>78</xdr:row>
      <xdr:rowOff>87979</xdr:rowOff>
    </xdr:to>
    <xdr:cxnSp macro="">
      <xdr:nvCxnSpPr>
        <xdr:cNvPr id="182" name="直線コネクタ 181"/>
        <xdr:cNvCxnSpPr/>
      </xdr:nvCxnSpPr>
      <xdr:spPr>
        <a:xfrm flipV="1">
          <a:off x="1130300" y="13241165"/>
          <a:ext cx="889000" cy="2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66069</xdr:rowOff>
    </xdr:from>
    <xdr:to>
      <xdr:col>10</xdr:col>
      <xdr:colOff>165100</xdr:colOff>
      <xdr:row>76</xdr:row>
      <xdr:rowOff>167669</xdr:rowOff>
    </xdr:to>
    <xdr:sp macro="" textlink="">
      <xdr:nvSpPr>
        <xdr:cNvPr id="183" name="フローチャート: 判断 182"/>
        <xdr:cNvSpPr/>
      </xdr:nvSpPr>
      <xdr:spPr>
        <a:xfrm>
          <a:off x="1968500" y="130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12746</xdr:rowOff>
    </xdr:from>
    <xdr:ext cx="534377" cy="259045"/>
    <xdr:sp macro="" textlink="">
      <xdr:nvSpPr>
        <xdr:cNvPr id="184" name="テキスト ボックス 183"/>
        <xdr:cNvSpPr txBox="1"/>
      </xdr:nvSpPr>
      <xdr:spPr>
        <a:xfrm>
          <a:off x="1752111" y="128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165652</xdr:rowOff>
    </xdr:from>
    <xdr:to>
      <xdr:col>6</xdr:col>
      <xdr:colOff>38100</xdr:colOff>
      <xdr:row>78</xdr:row>
      <xdr:rowOff>95802</xdr:rowOff>
    </xdr:to>
    <xdr:sp macro="" textlink="">
      <xdr:nvSpPr>
        <xdr:cNvPr id="185" name="フローチャート: 判断 184"/>
        <xdr:cNvSpPr/>
      </xdr:nvSpPr>
      <xdr:spPr>
        <a:xfrm>
          <a:off x="1079500" y="133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112329</xdr:rowOff>
    </xdr:from>
    <xdr:ext cx="534377" cy="259045"/>
    <xdr:sp macro="" textlink="">
      <xdr:nvSpPr>
        <xdr:cNvPr id="186" name="テキスト ボックス 185"/>
        <xdr:cNvSpPr txBox="1"/>
      </xdr:nvSpPr>
      <xdr:spPr>
        <a:xfrm>
          <a:off x="863111" y="131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130420</xdr:rowOff>
    </xdr:from>
    <xdr:to>
      <xdr:col>24</xdr:col>
      <xdr:colOff>114300</xdr:colOff>
      <xdr:row>77</xdr:row>
      <xdr:rowOff>60570</xdr:rowOff>
    </xdr:to>
    <xdr:sp macro="" textlink="">
      <xdr:nvSpPr>
        <xdr:cNvPr id="192" name="楕円 191"/>
        <xdr:cNvSpPr/>
      </xdr:nvSpPr>
      <xdr:spPr>
        <a:xfrm>
          <a:off x="4584700" y="131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108847</xdr:rowOff>
    </xdr:from>
    <xdr:ext cx="534377" cy="259045"/>
    <xdr:sp macro="" textlink="">
      <xdr:nvSpPr>
        <xdr:cNvPr id="193" name="民生費該当値テキスト"/>
        <xdr:cNvSpPr txBox="1"/>
      </xdr:nvSpPr>
      <xdr:spPr>
        <a:xfrm>
          <a:off x="4686300" y="131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136449</xdr:rowOff>
    </xdr:from>
    <xdr:to>
      <xdr:col>20</xdr:col>
      <xdr:colOff>38100</xdr:colOff>
      <xdr:row>77</xdr:row>
      <xdr:rowOff>66599</xdr:rowOff>
    </xdr:to>
    <xdr:sp macro="" textlink="">
      <xdr:nvSpPr>
        <xdr:cNvPr id="194" name="楕円 193"/>
        <xdr:cNvSpPr/>
      </xdr:nvSpPr>
      <xdr:spPr>
        <a:xfrm>
          <a:off x="3746500" y="131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57726</xdr:rowOff>
    </xdr:from>
    <xdr:ext cx="534377" cy="259045"/>
    <xdr:sp macro="" textlink="">
      <xdr:nvSpPr>
        <xdr:cNvPr id="195" name="テキスト ボックス 194"/>
        <xdr:cNvSpPr txBox="1"/>
      </xdr:nvSpPr>
      <xdr:spPr>
        <a:xfrm>
          <a:off x="3517411" y="132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140936</xdr:rowOff>
    </xdr:from>
    <xdr:to>
      <xdr:col>15</xdr:col>
      <xdr:colOff>101600</xdr:colOff>
      <xdr:row>77</xdr:row>
      <xdr:rowOff>71086</xdr:rowOff>
    </xdr:to>
    <xdr:sp macro="" textlink="">
      <xdr:nvSpPr>
        <xdr:cNvPr id="196" name="楕円 195"/>
        <xdr:cNvSpPr/>
      </xdr:nvSpPr>
      <xdr:spPr>
        <a:xfrm>
          <a:off x="2857500" y="131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62213</xdr:rowOff>
    </xdr:from>
    <xdr:ext cx="534377" cy="259045"/>
    <xdr:sp macro="" textlink="">
      <xdr:nvSpPr>
        <xdr:cNvPr id="197" name="テキスト ボックス 196"/>
        <xdr:cNvSpPr txBox="1"/>
      </xdr:nvSpPr>
      <xdr:spPr>
        <a:xfrm>
          <a:off x="2641111" y="132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160165</xdr:rowOff>
    </xdr:from>
    <xdr:to>
      <xdr:col>10</xdr:col>
      <xdr:colOff>165100</xdr:colOff>
      <xdr:row>77</xdr:row>
      <xdr:rowOff>90315</xdr:rowOff>
    </xdr:to>
    <xdr:sp macro="" textlink="">
      <xdr:nvSpPr>
        <xdr:cNvPr id="198" name="楕円 197"/>
        <xdr:cNvSpPr/>
      </xdr:nvSpPr>
      <xdr:spPr>
        <a:xfrm>
          <a:off x="1968500" y="131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81442</xdr:rowOff>
    </xdr:from>
    <xdr:ext cx="534377" cy="259045"/>
    <xdr:sp macro="" textlink="">
      <xdr:nvSpPr>
        <xdr:cNvPr id="199" name="テキスト ボックス 198"/>
        <xdr:cNvSpPr txBox="1"/>
      </xdr:nvSpPr>
      <xdr:spPr>
        <a:xfrm>
          <a:off x="1752111" y="132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37179</xdr:rowOff>
    </xdr:from>
    <xdr:to>
      <xdr:col>6</xdr:col>
      <xdr:colOff>38100</xdr:colOff>
      <xdr:row>78</xdr:row>
      <xdr:rowOff>138779</xdr:rowOff>
    </xdr:to>
    <xdr:sp macro="" textlink="">
      <xdr:nvSpPr>
        <xdr:cNvPr id="200" name="楕円 199"/>
        <xdr:cNvSpPr/>
      </xdr:nvSpPr>
      <xdr:spPr>
        <a:xfrm>
          <a:off x="1079500" y="134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129906</xdr:rowOff>
    </xdr:from>
    <xdr:ext cx="534377" cy="259045"/>
    <xdr:sp macro="" textlink="">
      <xdr:nvSpPr>
        <xdr:cNvPr id="201" name="テキスト ボックス 200"/>
        <xdr:cNvSpPr txBox="1"/>
      </xdr:nvSpPr>
      <xdr:spPr>
        <a:xfrm>
          <a:off x="863111" y="135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18617</xdr:rowOff>
    </xdr:from>
    <xdr:to>
      <xdr:col>24</xdr:col>
      <xdr:colOff>62865</xdr:colOff>
      <xdr:row>96</xdr:row>
      <xdr:rowOff>94208</xdr:rowOff>
    </xdr:to>
    <xdr:cxnSp macro="">
      <xdr:nvCxnSpPr>
        <xdr:cNvPr id="224" name="直線コネクタ 223"/>
        <xdr:cNvCxnSpPr/>
      </xdr:nvCxnSpPr>
      <xdr:spPr>
        <a:xfrm flipV="1">
          <a:off x="4633595" y="16306367"/>
          <a:ext cx="1270" cy="24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98035</xdr:rowOff>
    </xdr:from>
    <xdr:ext cx="534377" cy="259045"/>
    <xdr:sp macro="" textlink="">
      <xdr:nvSpPr>
        <xdr:cNvPr id="225" name="衛生費最小値テキスト"/>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94208</xdr:rowOff>
    </xdr:from>
    <xdr:to>
      <xdr:col>24</xdr:col>
      <xdr:colOff>152400</xdr:colOff>
      <xdr:row>96</xdr:row>
      <xdr:rowOff>94208</xdr:rowOff>
    </xdr:to>
    <xdr:cxnSp macro="">
      <xdr:nvCxnSpPr>
        <xdr:cNvPr id="226" name="直線コネクタ 225"/>
        <xdr:cNvCxnSpPr/>
      </xdr:nvCxnSpPr>
      <xdr:spPr>
        <a:xfrm>
          <a:off x="4546600" y="165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136744</xdr:rowOff>
    </xdr:from>
    <xdr:ext cx="534377" cy="259045"/>
    <xdr:sp macro="" textlink="">
      <xdr:nvSpPr>
        <xdr:cNvPr id="227" name="衛生費最大値テキスト"/>
        <xdr:cNvSpPr txBox="1"/>
      </xdr:nvSpPr>
      <xdr:spPr>
        <a:xfrm>
          <a:off x="4686300" y="160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18617</xdr:rowOff>
    </xdr:from>
    <xdr:to>
      <xdr:col>24</xdr:col>
      <xdr:colOff>152400</xdr:colOff>
      <xdr:row>95</xdr:row>
      <xdr:rowOff>18617</xdr:rowOff>
    </xdr:to>
    <xdr:cxnSp macro="">
      <xdr:nvCxnSpPr>
        <xdr:cNvPr id="228" name="直線コネクタ 227"/>
        <xdr:cNvCxnSpPr/>
      </xdr:nvCxnSpPr>
      <xdr:spPr>
        <a:xfrm>
          <a:off x="4546600" y="1630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128308</xdr:rowOff>
    </xdr:from>
    <xdr:to>
      <xdr:col>24</xdr:col>
      <xdr:colOff>63500</xdr:colOff>
      <xdr:row>95</xdr:row>
      <xdr:rowOff>142633</xdr:rowOff>
    </xdr:to>
    <xdr:cxnSp macro="">
      <xdr:nvCxnSpPr>
        <xdr:cNvPr id="229" name="直線コネクタ 228"/>
        <xdr:cNvCxnSpPr/>
      </xdr:nvCxnSpPr>
      <xdr:spPr>
        <a:xfrm>
          <a:off x="3797300" y="15730258"/>
          <a:ext cx="838200" cy="70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92295</xdr:rowOff>
    </xdr:from>
    <xdr:ext cx="534377" cy="259045"/>
    <xdr:sp macro="" textlink="">
      <xdr:nvSpPr>
        <xdr:cNvPr id="230" name="衛生費平均値テキスト"/>
        <xdr:cNvSpPr txBox="1"/>
      </xdr:nvSpPr>
      <xdr:spPr>
        <a:xfrm>
          <a:off x="4686300" y="16208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54153</xdr:rowOff>
    </xdr:from>
    <xdr:to>
      <xdr:col>24</xdr:col>
      <xdr:colOff>114300</xdr:colOff>
      <xdr:row>95</xdr:row>
      <xdr:rowOff>155753</xdr:rowOff>
    </xdr:to>
    <xdr:sp macro="" textlink="">
      <xdr:nvSpPr>
        <xdr:cNvPr id="231" name="フローチャート: 判断 230"/>
        <xdr:cNvSpPr/>
      </xdr:nvSpPr>
      <xdr:spPr>
        <a:xfrm>
          <a:off x="4584700" y="163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128308</xdr:rowOff>
    </xdr:from>
    <xdr:to>
      <xdr:col>19</xdr:col>
      <xdr:colOff>177800</xdr:colOff>
      <xdr:row>92</xdr:row>
      <xdr:rowOff>23000</xdr:rowOff>
    </xdr:to>
    <xdr:cxnSp macro="">
      <xdr:nvCxnSpPr>
        <xdr:cNvPr id="232" name="直線コネクタ 231"/>
        <xdr:cNvCxnSpPr/>
      </xdr:nvCxnSpPr>
      <xdr:spPr>
        <a:xfrm flipV="1">
          <a:off x="2908300" y="15730258"/>
          <a:ext cx="8890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33" name="フローチャート: 判断 232"/>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34" name="テキスト ボックス 233"/>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23000</xdr:rowOff>
    </xdr:from>
    <xdr:to>
      <xdr:col>15</xdr:col>
      <xdr:colOff>50800</xdr:colOff>
      <xdr:row>93</xdr:row>
      <xdr:rowOff>45022</xdr:rowOff>
    </xdr:to>
    <xdr:cxnSp macro="">
      <xdr:nvCxnSpPr>
        <xdr:cNvPr id="235" name="直線コネクタ 234"/>
        <xdr:cNvCxnSpPr/>
      </xdr:nvCxnSpPr>
      <xdr:spPr>
        <a:xfrm flipV="1">
          <a:off x="2019300" y="15796400"/>
          <a:ext cx="8890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6" name="フローチャート: 判断 235"/>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153497</xdr:rowOff>
    </xdr:from>
    <xdr:ext cx="534377" cy="259045"/>
    <xdr:sp macro="" textlink="">
      <xdr:nvSpPr>
        <xdr:cNvPr id="237" name="テキスト ボックス 236"/>
        <xdr:cNvSpPr txBox="1"/>
      </xdr:nvSpPr>
      <xdr:spPr>
        <a:xfrm>
          <a:off x="2641111" y="154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45022</xdr:rowOff>
    </xdr:from>
    <xdr:to>
      <xdr:col>10</xdr:col>
      <xdr:colOff>114300</xdr:colOff>
      <xdr:row>97</xdr:row>
      <xdr:rowOff>87998</xdr:rowOff>
    </xdr:to>
    <xdr:cxnSp macro="">
      <xdr:nvCxnSpPr>
        <xdr:cNvPr id="238" name="直線コネクタ 237"/>
        <xdr:cNvCxnSpPr/>
      </xdr:nvCxnSpPr>
      <xdr:spPr>
        <a:xfrm flipV="1">
          <a:off x="1130300" y="15989872"/>
          <a:ext cx="889000" cy="7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9" name="フローチャート: 判断 238"/>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109186</xdr:rowOff>
    </xdr:from>
    <xdr:ext cx="534377" cy="259045"/>
    <xdr:sp macro="" textlink="">
      <xdr:nvSpPr>
        <xdr:cNvPr id="240" name="テキスト ボックス 239"/>
        <xdr:cNvSpPr txBox="1"/>
      </xdr:nvSpPr>
      <xdr:spPr>
        <a:xfrm>
          <a:off x="1752111" y="15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41" name="フローチャート: 判断 240"/>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63516</xdr:rowOff>
    </xdr:from>
    <xdr:ext cx="534377" cy="259045"/>
    <xdr:sp macro="" textlink="">
      <xdr:nvSpPr>
        <xdr:cNvPr id="242" name="テキスト ボックス 241"/>
        <xdr:cNvSpPr txBox="1"/>
      </xdr:nvSpPr>
      <xdr:spPr>
        <a:xfrm>
          <a:off x="863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91833</xdr:rowOff>
    </xdr:from>
    <xdr:to>
      <xdr:col>24</xdr:col>
      <xdr:colOff>114300</xdr:colOff>
      <xdr:row>96</xdr:row>
      <xdr:rowOff>21983</xdr:rowOff>
    </xdr:to>
    <xdr:sp macro="" textlink="">
      <xdr:nvSpPr>
        <xdr:cNvPr id="248" name="楕円 247"/>
        <xdr:cNvSpPr/>
      </xdr:nvSpPr>
      <xdr:spPr>
        <a:xfrm>
          <a:off x="4584700" y="163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70260</xdr:rowOff>
    </xdr:from>
    <xdr:ext cx="534377" cy="259045"/>
    <xdr:sp macro="" textlink="">
      <xdr:nvSpPr>
        <xdr:cNvPr id="249" name="衛生費該当値テキスト"/>
        <xdr:cNvSpPr txBox="1"/>
      </xdr:nvSpPr>
      <xdr:spPr>
        <a:xfrm>
          <a:off x="4686300" y="163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77508</xdr:rowOff>
    </xdr:from>
    <xdr:to>
      <xdr:col>20</xdr:col>
      <xdr:colOff>38100</xdr:colOff>
      <xdr:row>92</xdr:row>
      <xdr:rowOff>7658</xdr:rowOff>
    </xdr:to>
    <xdr:sp macro="" textlink="">
      <xdr:nvSpPr>
        <xdr:cNvPr id="250" name="楕円 249"/>
        <xdr:cNvSpPr/>
      </xdr:nvSpPr>
      <xdr:spPr>
        <a:xfrm>
          <a:off x="3746500" y="156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170235</xdr:rowOff>
    </xdr:from>
    <xdr:ext cx="534377" cy="259045"/>
    <xdr:sp macro="" textlink="">
      <xdr:nvSpPr>
        <xdr:cNvPr id="251" name="テキスト ボックス 250"/>
        <xdr:cNvSpPr txBox="1"/>
      </xdr:nvSpPr>
      <xdr:spPr>
        <a:xfrm>
          <a:off x="3517411" y="157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143650</xdr:rowOff>
    </xdr:from>
    <xdr:to>
      <xdr:col>15</xdr:col>
      <xdr:colOff>101600</xdr:colOff>
      <xdr:row>92</xdr:row>
      <xdr:rowOff>73800</xdr:rowOff>
    </xdr:to>
    <xdr:sp macro="" textlink="">
      <xdr:nvSpPr>
        <xdr:cNvPr id="252" name="楕円 251"/>
        <xdr:cNvSpPr/>
      </xdr:nvSpPr>
      <xdr:spPr>
        <a:xfrm>
          <a:off x="2857500" y="157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64927</xdr:rowOff>
    </xdr:from>
    <xdr:ext cx="534377" cy="259045"/>
    <xdr:sp macro="" textlink="">
      <xdr:nvSpPr>
        <xdr:cNvPr id="253" name="テキスト ボックス 252"/>
        <xdr:cNvSpPr txBox="1"/>
      </xdr:nvSpPr>
      <xdr:spPr>
        <a:xfrm>
          <a:off x="2641111" y="158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165672</xdr:rowOff>
    </xdr:from>
    <xdr:to>
      <xdr:col>10</xdr:col>
      <xdr:colOff>165100</xdr:colOff>
      <xdr:row>93</xdr:row>
      <xdr:rowOff>95822</xdr:rowOff>
    </xdr:to>
    <xdr:sp macro="" textlink="">
      <xdr:nvSpPr>
        <xdr:cNvPr id="254" name="楕円 253"/>
        <xdr:cNvSpPr/>
      </xdr:nvSpPr>
      <xdr:spPr>
        <a:xfrm>
          <a:off x="1968500" y="159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86949</xdr:rowOff>
    </xdr:from>
    <xdr:ext cx="534377" cy="259045"/>
    <xdr:sp macro="" textlink="">
      <xdr:nvSpPr>
        <xdr:cNvPr id="255" name="テキスト ボックス 254"/>
        <xdr:cNvSpPr txBox="1"/>
      </xdr:nvSpPr>
      <xdr:spPr>
        <a:xfrm>
          <a:off x="1752111" y="160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37198</xdr:rowOff>
    </xdr:from>
    <xdr:to>
      <xdr:col>6</xdr:col>
      <xdr:colOff>38100</xdr:colOff>
      <xdr:row>97</xdr:row>
      <xdr:rowOff>138798</xdr:rowOff>
    </xdr:to>
    <xdr:sp macro="" textlink="">
      <xdr:nvSpPr>
        <xdr:cNvPr id="256" name="楕円 255"/>
        <xdr:cNvSpPr/>
      </xdr:nvSpPr>
      <xdr:spPr>
        <a:xfrm>
          <a:off x="1079500" y="166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155325</xdr:rowOff>
    </xdr:from>
    <xdr:ext cx="534377" cy="259045"/>
    <xdr:sp macro="" textlink="">
      <xdr:nvSpPr>
        <xdr:cNvPr id="257" name="テキスト ボックス 256"/>
        <xdr:cNvSpPr txBox="1"/>
      </xdr:nvSpPr>
      <xdr:spPr>
        <a:xfrm>
          <a:off x="863111" y="164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126637</xdr:rowOff>
    </xdr:from>
    <xdr:to>
      <xdr:col>54</xdr:col>
      <xdr:colOff>189865</xdr:colOff>
      <xdr:row>38</xdr:row>
      <xdr:rowOff>160927</xdr:rowOff>
    </xdr:to>
    <xdr:cxnSp macro="">
      <xdr:nvCxnSpPr>
        <xdr:cNvPr id="282" name="直線コネクタ 281"/>
        <xdr:cNvCxnSpPr/>
      </xdr:nvCxnSpPr>
      <xdr:spPr>
        <a:xfrm flipV="1">
          <a:off x="10475595" y="5098687"/>
          <a:ext cx="127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164754</xdr:rowOff>
    </xdr:from>
    <xdr:ext cx="469744" cy="259045"/>
    <xdr:sp macro="" textlink="">
      <xdr:nvSpPr>
        <xdr:cNvPr id="283" name="労働費最小値テキスト"/>
        <xdr:cNvSpPr txBox="1"/>
      </xdr:nvSpPr>
      <xdr:spPr>
        <a:xfrm>
          <a:off x="10528300" y="66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160927</xdr:rowOff>
    </xdr:from>
    <xdr:to>
      <xdr:col>55</xdr:col>
      <xdr:colOff>88900</xdr:colOff>
      <xdr:row>38</xdr:row>
      <xdr:rowOff>160927</xdr:rowOff>
    </xdr:to>
    <xdr:cxnSp macro="">
      <xdr:nvCxnSpPr>
        <xdr:cNvPr id="284" name="直線コネクタ 283"/>
        <xdr:cNvCxnSpPr/>
      </xdr:nvCxnSpPr>
      <xdr:spPr>
        <a:xfrm>
          <a:off x="10388600" y="667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73314</xdr:rowOff>
    </xdr:from>
    <xdr:ext cx="469744" cy="259045"/>
    <xdr:sp macro="" textlink="">
      <xdr:nvSpPr>
        <xdr:cNvPr id="285" name="労働費最大値テキスト"/>
        <xdr:cNvSpPr txBox="1"/>
      </xdr:nvSpPr>
      <xdr:spPr>
        <a:xfrm>
          <a:off x="10528300" y="48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126637</xdr:rowOff>
    </xdr:from>
    <xdr:to>
      <xdr:col>55</xdr:col>
      <xdr:colOff>88900</xdr:colOff>
      <xdr:row>29</xdr:row>
      <xdr:rowOff>126637</xdr:rowOff>
    </xdr:to>
    <xdr:cxnSp macro="">
      <xdr:nvCxnSpPr>
        <xdr:cNvPr id="286" name="直線コネクタ 285"/>
        <xdr:cNvCxnSpPr/>
      </xdr:nvCxnSpPr>
      <xdr:spPr>
        <a:xfrm>
          <a:off x="10388600" y="509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17236</xdr:rowOff>
    </xdr:from>
    <xdr:to>
      <xdr:col>55</xdr:col>
      <xdr:colOff>0</xdr:colOff>
      <xdr:row>38</xdr:row>
      <xdr:rowOff>82550</xdr:rowOff>
    </xdr:to>
    <xdr:cxnSp macro="">
      <xdr:nvCxnSpPr>
        <xdr:cNvPr id="287" name="直線コネクタ 286"/>
        <xdr:cNvCxnSpPr/>
      </xdr:nvCxnSpPr>
      <xdr:spPr>
        <a:xfrm>
          <a:off x="9639300" y="6360886"/>
          <a:ext cx="8382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165661</xdr:rowOff>
    </xdr:from>
    <xdr:ext cx="469744" cy="259045"/>
    <xdr:sp macro="" textlink="">
      <xdr:nvSpPr>
        <xdr:cNvPr id="288" name="労働費平均値テキスト"/>
        <xdr:cNvSpPr txBox="1"/>
      </xdr:nvSpPr>
      <xdr:spPr>
        <a:xfrm>
          <a:off x="10528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142784</xdr:rowOff>
    </xdr:from>
    <xdr:to>
      <xdr:col>55</xdr:col>
      <xdr:colOff>50800</xdr:colOff>
      <xdr:row>36</xdr:row>
      <xdr:rowOff>72934</xdr:rowOff>
    </xdr:to>
    <xdr:sp macro="" textlink="">
      <xdr:nvSpPr>
        <xdr:cNvPr id="289" name="フローチャート: 判断 288"/>
        <xdr:cNvSpPr/>
      </xdr:nvSpPr>
      <xdr:spPr>
        <a:xfrm>
          <a:off x="10426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17236</xdr:rowOff>
    </xdr:from>
    <xdr:to>
      <xdr:col>50</xdr:col>
      <xdr:colOff>114300</xdr:colOff>
      <xdr:row>38</xdr:row>
      <xdr:rowOff>907</xdr:rowOff>
    </xdr:to>
    <xdr:cxnSp macro="">
      <xdr:nvCxnSpPr>
        <xdr:cNvPr id="290" name="直線コネクタ 289"/>
        <xdr:cNvCxnSpPr/>
      </xdr:nvCxnSpPr>
      <xdr:spPr>
        <a:xfrm flipV="1">
          <a:off x="8750300" y="63608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159113</xdr:rowOff>
    </xdr:from>
    <xdr:to>
      <xdr:col>50</xdr:col>
      <xdr:colOff>165100</xdr:colOff>
      <xdr:row>37</xdr:row>
      <xdr:rowOff>89263</xdr:rowOff>
    </xdr:to>
    <xdr:sp macro="" textlink="">
      <xdr:nvSpPr>
        <xdr:cNvPr id="291" name="フローチャート: 判断 290"/>
        <xdr:cNvSpPr/>
      </xdr:nvSpPr>
      <xdr:spPr>
        <a:xfrm>
          <a:off x="9588500" y="6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80390</xdr:rowOff>
    </xdr:from>
    <xdr:ext cx="469744" cy="259045"/>
    <xdr:sp macro="" textlink="">
      <xdr:nvSpPr>
        <xdr:cNvPr id="292" name="テキスト ボックス 291"/>
        <xdr:cNvSpPr txBox="1"/>
      </xdr:nvSpPr>
      <xdr:spPr>
        <a:xfrm>
          <a:off x="93917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118473</xdr:rowOff>
    </xdr:from>
    <xdr:to>
      <xdr:col>45</xdr:col>
      <xdr:colOff>177800</xdr:colOff>
      <xdr:row>38</xdr:row>
      <xdr:rowOff>907</xdr:rowOff>
    </xdr:to>
    <xdr:cxnSp macro="">
      <xdr:nvCxnSpPr>
        <xdr:cNvPr id="293" name="直線コネクタ 292"/>
        <xdr:cNvCxnSpPr/>
      </xdr:nvCxnSpPr>
      <xdr:spPr>
        <a:xfrm>
          <a:off x="7861300" y="64621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28484</xdr:rowOff>
    </xdr:from>
    <xdr:to>
      <xdr:col>46</xdr:col>
      <xdr:colOff>38100</xdr:colOff>
      <xdr:row>36</xdr:row>
      <xdr:rowOff>130084</xdr:rowOff>
    </xdr:to>
    <xdr:sp macro="" textlink="">
      <xdr:nvSpPr>
        <xdr:cNvPr id="294" name="フローチャート: 判断 293"/>
        <xdr:cNvSpPr/>
      </xdr:nvSpPr>
      <xdr:spPr>
        <a:xfrm>
          <a:off x="8699500" y="620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146611</xdr:rowOff>
    </xdr:from>
    <xdr:ext cx="469744" cy="259045"/>
    <xdr:sp macro="" textlink="">
      <xdr:nvSpPr>
        <xdr:cNvPr id="295" name="テキスト ボックス 294"/>
        <xdr:cNvSpPr txBox="1"/>
      </xdr:nvSpPr>
      <xdr:spPr>
        <a:xfrm>
          <a:off x="8515428" y="597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118473</xdr:rowOff>
    </xdr:from>
    <xdr:to>
      <xdr:col>41</xdr:col>
      <xdr:colOff>50800</xdr:colOff>
      <xdr:row>38</xdr:row>
      <xdr:rowOff>59690</xdr:rowOff>
    </xdr:to>
    <xdr:cxnSp macro="">
      <xdr:nvCxnSpPr>
        <xdr:cNvPr id="296" name="直線コネクタ 295"/>
        <xdr:cNvCxnSpPr/>
      </xdr:nvCxnSpPr>
      <xdr:spPr>
        <a:xfrm flipV="1">
          <a:off x="6972300" y="646212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49711</xdr:rowOff>
    </xdr:from>
    <xdr:to>
      <xdr:col>41</xdr:col>
      <xdr:colOff>101600</xdr:colOff>
      <xdr:row>36</xdr:row>
      <xdr:rowOff>151311</xdr:rowOff>
    </xdr:to>
    <xdr:sp macro="" textlink="">
      <xdr:nvSpPr>
        <xdr:cNvPr id="297" name="フローチャート: 判断 296"/>
        <xdr:cNvSpPr/>
      </xdr:nvSpPr>
      <xdr:spPr>
        <a:xfrm>
          <a:off x="7810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167838</xdr:rowOff>
    </xdr:from>
    <xdr:ext cx="469744" cy="259045"/>
    <xdr:sp macro="" textlink="">
      <xdr:nvSpPr>
        <xdr:cNvPr id="298" name="テキスト ボックス 297"/>
        <xdr:cNvSpPr txBox="1"/>
      </xdr:nvSpPr>
      <xdr:spPr>
        <a:xfrm>
          <a:off x="7626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9" name="フローチャート: 判断 298"/>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101617</xdr:rowOff>
    </xdr:from>
    <xdr:ext cx="469744" cy="259045"/>
    <xdr:sp macro="" textlink="">
      <xdr:nvSpPr>
        <xdr:cNvPr id="300" name="テキスト ボックス 299"/>
        <xdr:cNvSpPr txBox="1"/>
      </xdr:nvSpPr>
      <xdr:spPr>
        <a:xfrm>
          <a:off x="6737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306" name="楕円 305"/>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118127</xdr:rowOff>
    </xdr:from>
    <xdr:ext cx="469744" cy="259045"/>
    <xdr:sp macro="" textlink="">
      <xdr:nvSpPr>
        <xdr:cNvPr id="307" name="労働費該当値テキスト"/>
        <xdr:cNvSpPr txBox="1"/>
      </xdr:nvSpPr>
      <xdr:spPr>
        <a:xfrm>
          <a:off x="10528300"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137886</xdr:rowOff>
    </xdr:from>
    <xdr:to>
      <xdr:col>50</xdr:col>
      <xdr:colOff>165100</xdr:colOff>
      <xdr:row>37</xdr:row>
      <xdr:rowOff>68036</xdr:rowOff>
    </xdr:to>
    <xdr:sp macro="" textlink="">
      <xdr:nvSpPr>
        <xdr:cNvPr id="308" name="楕円 307"/>
        <xdr:cNvSpPr/>
      </xdr:nvSpPr>
      <xdr:spPr>
        <a:xfrm>
          <a:off x="9588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84563</xdr:rowOff>
    </xdr:from>
    <xdr:ext cx="469744" cy="259045"/>
    <xdr:sp macro="" textlink="">
      <xdr:nvSpPr>
        <xdr:cNvPr id="309" name="テキスト ボックス 308"/>
        <xdr:cNvSpPr txBox="1"/>
      </xdr:nvSpPr>
      <xdr:spPr>
        <a:xfrm>
          <a:off x="9391728" y="608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121557</xdr:rowOff>
    </xdr:from>
    <xdr:to>
      <xdr:col>46</xdr:col>
      <xdr:colOff>38100</xdr:colOff>
      <xdr:row>38</xdr:row>
      <xdr:rowOff>51707</xdr:rowOff>
    </xdr:to>
    <xdr:sp macro="" textlink="">
      <xdr:nvSpPr>
        <xdr:cNvPr id="310" name="楕円 309"/>
        <xdr:cNvSpPr/>
      </xdr:nvSpPr>
      <xdr:spPr>
        <a:xfrm>
          <a:off x="8699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42834</xdr:rowOff>
    </xdr:from>
    <xdr:ext cx="469744" cy="259045"/>
    <xdr:sp macro="" textlink="">
      <xdr:nvSpPr>
        <xdr:cNvPr id="311" name="テキスト ボックス 310"/>
        <xdr:cNvSpPr txBox="1"/>
      </xdr:nvSpPr>
      <xdr:spPr>
        <a:xfrm>
          <a:off x="8515428" y="65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67673</xdr:rowOff>
    </xdr:from>
    <xdr:to>
      <xdr:col>41</xdr:col>
      <xdr:colOff>101600</xdr:colOff>
      <xdr:row>37</xdr:row>
      <xdr:rowOff>169273</xdr:rowOff>
    </xdr:to>
    <xdr:sp macro="" textlink="">
      <xdr:nvSpPr>
        <xdr:cNvPr id="312" name="楕円 311"/>
        <xdr:cNvSpPr/>
      </xdr:nvSpPr>
      <xdr:spPr>
        <a:xfrm>
          <a:off x="7810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160400</xdr:rowOff>
    </xdr:from>
    <xdr:ext cx="469744" cy="259045"/>
    <xdr:sp macro="" textlink="">
      <xdr:nvSpPr>
        <xdr:cNvPr id="313" name="テキスト ボックス 312"/>
        <xdr:cNvSpPr txBox="1"/>
      </xdr:nvSpPr>
      <xdr:spPr>
        <a:xfrm>
          <a:off x="7626428"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14" name="楕円 313"/>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127017</xdr:rowOff>
    </xdr:from>
    <xdr:ext cx="469744" cy="259045"/>
    <xdr:sp macro="" textlink="">
      <xdr:nvSpPr>
        <xdr:cNvPr id="315" name="テキスト ボックス 314"/>
        <xdr:cNvSpPr txBox="1"/>
      </xdr:nvSpPr>
      <xdr:spPr>
        <a:xfrm>
          <a:off x="6737428"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40" name="直線コネクタ 339"/>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41" name="農林水産業費最小値テキスト"/>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42" name="直線コネクタ 341"/>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43" name="農林水産業費最大値テキスト"/>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44" name="直線コネクタ 343"/>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83693</xdr:rowOff>
    </xdr:from>
    <xdr:to>
      <xdr:col>55</xdr:col>
      <xdr:colOff>0</xdr:colOff>
      <xdr:row>57</xdr:row>
      <xdr:rowOff>130066</xdr:rowOff>
    </xdr:to>
    <xdr:cxnSp macro="">
      <xdr:nvCxnSpPr>
        <xdr:cNvPr id="345" name="直線コネクタ 344"/>
        <xdr:cNvCxnSpPr/>
      </xdr:nvCxnSpPr>
      <xdr:spPr>
        <a:xfrm flipV="1">
          <a:off x="9639300" y="9856343"/>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141789</xdr:rowOff>
    </xdr:from>
    <xdr:ext cx="534377" cy="259045"/>
    <xdr:sp macro="" textlink="">
      <xdr:nvSpPr>
        <xdr:cNvPr id="346" name="農林水産業費平均値テキスト"/>
        <xdr:cNvSpPr txBox="1"/>
      </xdr:nvSpPr>
      <xdr:spPr>
        <a:xfrm>
          <a:off x="10528300" y="9057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47" name="フローチャート: 判断 346"/>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113476</xdr:rowOff>
    </xdr:from>
    <xdr:to>
      <xdr:col>50</xdr:col>
      <xdr:colOff>114300</xdr:colOff>
      <xdr:row>57</xdr:row>
      <xdr:rowOff>130066</xdr:rowOff>
    </xdr:to>
    <xdr:cxnSp macro="">
      <xdr:nvCxnSpPr>
        <xdr:cNvPr id="348" name="直線コネクタ 347"/>
        <xdr:cNvCxnSpPr/>
      </xdr:nvCxnSpPr>
      <xdr:spPr>
        <a:xfrm>
          <a:off x="8750300" y="9886126"/>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9" name="フローチャート: 判断 348"/>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85444</xdr:rowOff>
    </xdr:from>
    <xdr:ext cx="534377" cy="259045"/>
    <xdr:sp macro="" textlink="">
      <xdr:nvSpPr>
        <xdr:cNvPr id="350" name="テキスト ボックス 349"/>
        <xdr:cNvSpPr txBox="1"/>
      </xdr:nvSpPr>
      <xdr:spPr>
        <a:xfrm>
          <a:off x="9359411" y="90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46431</xdr:rowOff>
    </xdr:from>
    <xdr:to>
      <xdr:col>45</xdr:col>
      <xdr:colOff>177800</xdr:colOff>
      <xdr:row>57</xdr:row>
      <xdr:rowOff>113476</xdr:rowOff>
    </xdr:to>
    <xdr:cxnSp macro="">
      <xdr:nvCxnSpPr>
        <xdr:cNvPr id="351" name="直線コネクタ 350"/>
        <xdr:cNvCxnSpPr/>
      </xdr:nvCxnSpPr>
      <xdr:spPr>
        <a:xfrm>
          <a:off x="7861300" y="9819081"/>
          <a:ext cx="889000" cy="6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52" name="フローチャート: 判断 351"/>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93968</xdr:rowOff>
    </xdr:from>
    <xdr:ext cx="534377" cy="259045"/>
    <xdr:sp macro="" textlink="">
      <xdr:nvSpPr>
        <xdr:cNvPr id="353" name="テキスト ボックス 352"/>
        <xdr:cNvSpPr txBox="1"/>
      </xdr:nvSpPr>
      <xdr:spPr>
        <a:xfrm>
          <a:off x="8483111" y="90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46431</xdr:rowOff>
    </xdr:from>
    <xdr:to>
      <xdr:col>41</xdr:col>
      <xdr:colOff>50800</xdr:colOff>
      <xdr:row>57</xdr:row>
      <xdr:rowOff>113803</xdr:rowOff>
    </xdr:to>
    <xdr:cxnSp macro="">
      <xdr:nvCxnSpPr>
        <xdr:cNvPr id="354" name="直線コネクタ 353"/>
        <xdr:cNvCxnSpPr/>
      </xdr:nvCxnSpPr>
      <xdr:spPr>
        <a:xfrm flipV="1">
          <a:off x="6972300" y="9819081"/>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55" name="フローチャート: 判断 354"/>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63237</xdr:rowOff>
    </xdr:from>
    <xdr:ext cx="534377" cy="259045"/>
    <xdr:sp macro="" textlink="">
      <xdr:nvSpPr>
        <xdr:cNvPr id="356" name="テキスト ボックス 355"/>
        <xdr:cNvSpPr txBox="1"/>
      </xdr:nvSpPr>
      <xdr:spPr>
        <a:xfrm>
          <a:off x="7594111" y="8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57" name="フローチャート: 判断 356"/>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45603</xdr:rowOff>
    </xdr:from>
    <xdr:ext cx="534377" cy="259045"/>
    <xdr:sp macro="" textlink="">
      <xdr:nvSpPr>
        <xdr:cNvPr id="358" name="テキスト ボックス 357"/>
        <xdr:cNvSpPr txBox="1"/>
      </xdr:nvSpPr>
      <xdr:spPr>
        <a:xfrm>
          <a:off x="67051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32893</xdr:rowOff>
    </xdr:from>
    <xdr:to>
      <xdr:col>55</xdr:col>
      <xdr:colOff>50800</xdr:colOff>
      <xdr:row>57</xdr:row>
      <xdr:rowOff>134493</xdr:rowOff>
    </xdr:to>
    <xdr:sp macro="" textlink="">
      <xdr:nvSpPr>
        <xdr:cNvPr id="364" name="楕円 363"/>
        <xdr:cNvSpPr/>
      </xdr:nvSpPr>
      <xdr:spPr>
        <a:xfrm>
          <a:off x="10426700" y="98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11320</xdr:rowOff>
    </xdr:from>
    <xdr:ext cx="534377" cy="259045"/>
    <xdr:sp macro="" textlink="">
      <xdr:nvSpPr>
        <xdr:cNvPr id="365" name="農林水産業費該当値テキスト"/>
        <xdr:cNvSpPr txBox="1"/>
      </xdr:nvSpPr>
      <xdr:spPr>
        <a:xfrm>
          <a:off x="10528300" y="97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79266</xdr:rowOff>
    </xdr:from>
    <xdr:to>
      <xdr:col>50</xdr:col>
      <xdr:colOff>165100</xdr:colOff>
      <xdr:row>58</xdr:row>
      <xdr:rowOff>9416</xdr:rowOff>
    </xdr:to>
    <xdr:sp macro="" textlink="">
      <xdr:nvSpPr>
        <xdr:cNvPr id="366" name="楕円 365"/>
        <xdr:cNvSpPr/>
      </xdr:nvSpPr>
      <xdr:spPr>
        <a:xfrm>
          <a:off x="9588500" y="985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543</xdr:rowOff>
    </xdr:from>
    <xdr:ext cx="534377" cy="259045"/>
    <xdr:sp macro="" textlink="">
      <xdr:nvSpPr>
        <xdr:cNvPr id="367" name="テキスト ボックス 366"/>
        <xdr:cNvSpPr txBox="1"/>
      </xdr:nvSpPr>
      <xdr:spPr>
        <a:xfrm>
          <a:off x="93594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62676</xdr:rowOff>
    </xdr:from>
    <xdr:to>
      <xdr:col>46</xdr:col>
      <xdr:colOff>38100</xdr:colOff>
      <xdr:row>57</xdr:row>
      <xdr:rowOff>164276</xdr:rowOff>
    </xdr:to>
    <xdr:sp macro="" textlink="">
      <xdr:nvSpPr>
        <xdr:cNvPr id="368" name="楕円 367"/>
        <xdr:cNvSpPr/>
      </xdr:nvSpPr>
      <xdr:spPr>
        <a:xfrm>
          <a:off x="8699500" y="98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155403</xdr:rowOff>
    </xdr:from>
    <xdr:ext cx="534377" cy="259045"/>
    <xdr:sp macro="" textlink="">
      <xdr:nvSpPr>
        <xdr:cNvPr id="369" name="テキスト ボックス 368"/>
        <xdr:cNvSpPr txBox="1"/>
      </xdr:nvSpPr>
      <xdr:spPr>
        <a:xfrm>
          <a:off x="8483111" y="99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167081</xdr:rowOff>
    </xdr:from>
    <xdr:to>
      <xdr:col>41</xdr:col>
      <xdr:colOff>101600</xdr:colOff>
      <xdr:row>57</xdr:row>
      <xdr:rowOff>97231</xdr:rowOff>
    </xdr:to>
    <xdr:sp macro="" textlink="">
      <xdr:nvSpPr>
        <xdr:cNvPr id="370" name="楕円 369"/>
        <xdr:cNvSpPr/>
      </xdr:nvSpPr>
      <xdr:spPr>
        <a:xfrm>
          <a:off x="7810500" y="97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88358</xdr:rowOff>
    </xdr:from>
    <xdr:ext cx="534377" cy="259045"/>
    <xdr:sp macro="" textlink="">
      <xdr:nvSpPr>
        <xdr:cNvPr id="371" name="テキスト ボックス 370"/>
        <xdr:cNvSpPr txBox="1"/>
      </xdr:nvSpPr>
      <xdr:spPr>
        <a:xfrm>
          <a:off x="7594111" y="98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63003</xdr:rowOff>
    </xdr:from>
    <xdr:to>
      <xdr:col>36</xdr:col>
      <xdr:colOff>165100</xdr:colOff>
      <xdr:row>57</xdr:row>
      <xdr:rowOff>164603</xdr:rowOff>
    </xdr:to>
    <xdr:sp macro="" textlink="">
      <xdr:nvSpPr>
        <xdr:cNvPr id="372" name="楕円 371"/>
        <xdr:cNvSpPr/>
      </xdr:nvSpPr>
      <xdr:spPr>
        <a:xfrm>
          <a:off x="6921500" y="9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155730</xdr:rowOff>
    </xdr:from>
    <xdr:ext cx="534377" cy="259045"/>
    <xdr:sp macro="" textlink="">
      <xdr:nvSpPr>
        <xdr:cNvPr id="373" name="テキスト ボックス 372"/>
        <xdr:cNvSpPr txBox="1"/>
      </xdr:nvSpPr>
      <xdr:spPr>
        <a:xfrm>
          <a:off x="6705111" y="9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397" name="直線コネクタ 396"/>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398" name="商工費最小値テキスト"/>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399" name="直線コネクタ 398"/>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400" name="商工費最大値テキスト"/>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401" name="直線コネクタ 400"/>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140500</xdr:rowOff>
    </xdr:from>
    <xdr:to>
      <xdr:col>55</xdr:col>
      <xdr:colOff>0</xdr:colOff>
      <xdr:row>74</xdr:row>
      <xdr:rowOff>43590</xdr:rowOff>
    </xdr:to>
    <xdr:cxnSp macro="">
      <xdr:nvCxnSpPr>
        <xdr:cNvPr id="402" name="直線コネクタ 401"/>
        <xdr:cNvCxnSpPr/>
      </xdr:nvCxnSpPr>
      <xdr:spPr>
        <a:xfrm>
          <a:off x="9639300" y="12484900"/>
          <a:ext cx="838200" cy="2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151390</xdr:rowOff>
    </xdr:from>
    <xdr:ext cx="534377" cy="259045"/>
    <xdr:sp macro="" textlink="">
      <xdr:nvSpPr>
        <xdr:cNvPr id="403" name="商工費平均値テキスト"/>
        <xdr:cNvSpPr txBox="1"/>
      </xdr:nvSpPr>
      <xdr:spPr>
        <a:xfrm>
          <a:off x="10528300" y="1232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404" name="フローチャート: 判断 403"/>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104349</xdr:rowOff>
    </xdr:from>
    <xdr:to>
      <xdr:col>50</xdr:col>
      <xdr:colOff>114300</xdr:colOff>
      <xdr:row>72</xdr:row>
      <xdr:rowOff>140500</xdr:rowOff>
    </xdr:to>
    <xdr:cxnSp macro="">
      <xdr:nvCxnSpPr>
        <xdr:cNvPr id="405" name="直線コネクタ 404"/>
        <xdr:cNvCxnSpPr/>
      </xdr:nvCxnSpPr>
      <xdr:spPr>
        <a:xfrm>
          <a:off x="8750300" y="12448749"/>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406" name="フローチャート: 判断 405"/>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119180</xdr:rowOff>
    </xdr:from>
    <xdr:ext cx="534377" cy="259045"/>
    <xdr:sp macro="" textlink="">
      <xdr:nvSpPr>
        <xdr:cNvPr id="407" name="テキスト ボックス 406"/>
        <xdr:cNvSpPr txBox="1"/>
      </xdr:nvSpPr>
      <xdr:spPr>
        <a:xfrm>
          <a:off x="9359411" y="12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104349</xdr:rowOff>
    </xdr:from>
    <xdr:to>
      <xdr:col>45</xdr:col>
      <xdr:colOff>177800</xdr:colOff>
      <xdr:row>74</xdr:row>
      <xdr:rowOff>55461</xdr:rowOff>
    </xdr:to>
    <xdr:cxnSp macro="">
      <xdr:nvCxnSpPr>
        <xdr:cNvPr id="408" name="直線コネクタ 407"/>
        <xdr:cNvCxnSpPr/>
      </xdr:nvCxnSpPr>
      <xdr:spPr>
        <a:xfrm flipV="1">
          <a:off x="7861300" y="12448749"/>
          <a:ext cx="889000" cy="29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09" name="フローチャート: 判断 408"/>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92466</xdr:rowOff>
    </xdr:from>
    <xdr:ext cx="534377" cy="259045"/>
    <xdr:sp macro="" textlink="">
      <xdr:nvSpPr>
        <xdr:cNvPr id="410" name="テキスト ボックス 409"/>
        <xdr:cNvSpPr txBox="1"/>
      </xdr:nvSpPr>
      <xdr:spPr>
        <a:xfrm>
          <a:off x="8483111" y="12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55461</xdr:rowOff>
    </xdr:from>
    <xdr:to>
      <xdr:col>41</xdr:col>
      <xdr:colOff>50800</xdr:colOff>
      <xdr:row>75</xdr:row>
      <xdr:rowOff>4385</xdr:rowOff>
    </xdr:to>
    <xdr:cxnSp macro="">
      <xdr:nvCxnSpPr>
        <xdr:cNvPr id="411" name="直線コネクタ 410"/>
        <xdr:cNvCxnSpPr/>
      </xdr:nvCxnSpPr>
      <xdr:spPr>
        <a:xfrm flipV="1">
          <a:off x="6972300" y="12742761"/>
          <a:ext cx="8890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12" name="フローチャート: 判断 411"/>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38418</xdr:rowOff>
    </xdr:from>
    <xdr:ext cx="534377" cy="259045"/>
    <xdr:sp macro="" textlink="">
      <xdr:nvSpPr>
        <xdr:cNvPr id="413" name="テキスト ボックス 412"/>
        <xdr:cNvSpPr txBox="1"/>
      </xdr:nvSpPr>
      <xdr:spPr>
        <a:xfrm>
          <a:off x="7594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14" name="フローチャート: 判断 413"/>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74936</xdr:rowOff>
    </xdr:from>
    <xdr:ext cx="534377" cy="259045"/>
    <xdr:sp macro="" textlink="">
      <xdr:nvSpPr>
        <xdr:cNvPr id="415" name="テキスト ボックス 414"/>
        <xdr:cNvSpPr txBox="1"/>
      </xdr:nvSpPr>
      <xdr:spPr>
        <a:xfrm>
          <a:off x="6705111"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164240</xdr:rowOff>
    </xdr:from>
    <xdr:to>
      <xdr:col>55</xdr:col>
      <xdr:colOff>50800</xdr:colOff>
      <xdr:row>74</xdr:row>
      <xdr:rowOff>94390</xdr:rowOff>
    </xdr:to>
    <xdr:sp macro="" textlink="">
      <xdr:nvSpPr>
        <xdr:cNvPr id="421" name="楕円 420"/>
        <xdr:cNvSpPr/>
      </xdr:nvSpPr>
      <xdr:spPr>
        <a:xfrm>
          <a:off x="10426700" y="126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142667</xdr:rowOff>
    </xdr:from>
    <xdr:ext cx="534377" cy="259045"/>
    <xdr:sp macro="" textlink="">
      <xdr:nvSpPr>
        <xdr:cNvPr id="422" name="商工費該当値テキスト"/>
        <xdr:cNvSpPr txBox="1"/>
      </xdr:nvSpPr>
      <xdr:spPr>
        <a:xfrm>
          <a:off x="10528300" y="1265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89700</xdr:rowOff>
    </xdr:from>
    <xdr:to>
      <xdr:col>50</xdr:col>
      <xdr:colOff>165100</xdr:colOff>
      <xdr:row>73</xdr:row>
      <xdr:rowOff>19850</xdr:rowOff>
    </xdr:to>
    <xdr:sp macro="" textlink="">
      <xdr:nvSpPr>
        <xdr:cNvPr id="423" name="楕円 422"/>
        <xdr:cNvSpPr/>
      </xdr:nvSpPr>
      <xdr:spPr>
        <a:xfrm>
          <a:off x="9588500" y="124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10977</xdr:rowOff>
    </xdr:from>
    <xdr:ext cx="534377" cy="259045"/>
    <xdr:sp macro="" textlink="">
      <xdr:nvSpPr>
        <xdr:cNvPr id="424" name="テキスト ボックス 423"/>
        <xdr:cNvSpPr txBox="1"/>
      </xdr:nvSpPr>
      <xdr:spPr>
        <a:xfrm>
          <a:off x="9359411" y="125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53549</xdr:rowOff>
    </xdr:from>
    <xdr:to>
      <xdr:col>46</xdr:col>
      <xdr:colOff>38100</xdr:colOff>
      <xdr:row>72</xdr:row>
      <xdr:rowOff>155149</xdr:rowOff>
    </xdr:to>
    <xdr:sp macro="" textlink="">
      <xdr:nvSpPr>
        <xdr:cNvPr id="425" name="楕円 424"/>
        <xdr:cNvSpPr/>
      </xdr:nvSpPr>
      <xdr:spPr>
        <a:xfrm>
          <a:off x="8699500" y="123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146276</xdr:rowOff>
    </xdr:from>
    <xdr:ext cx="534377" cy="259045"/>
    <xdr:sp macro="" textlink="">
      <xdr:nvSpPr>
        <xdr:cNvPr id="426" name="テキスト ボックス 425"/>
        <xdr:cNvSpPr txBox="1"/>
      </xdr:nvSpPr>
      <xdr:spPr>
        <a:xfrm>
          <a:off x="8483111" y="124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4661</xdr:rowOff>
    </xdr:from>
    <xdr:to>
      <xdr:col>41</xdr:col>
      <xdr:colOff>101600</xdr:colOff>
      <xdr:row>74</xdr:row>
      <xdr:rowOff>106261</xdr:rowOff>
    </xdr:to>
    <xdr:sp macro="" textlink="">
      <xdr:nvSpPr>
        <xdr:cNvPr id="427" name="楕円 426"/>
        <xdr:cNvSpPr/>
      </xdr:nvSpPr>
      <xdr:spPr>
        <a:xfrm>
          <a:off x="7810500" y="126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97388</xdr:rowOff>
    </xdr:from>
    <xdr:ext cx="534377" cy="259045"/>
    <xdr:sp macro="" textlink="">
      <xdr:nvSpPr>
        <xdr:cNvPr id="428" name="テキスト ボックス 427"/>
        <xdr:cNvSpPr txBox="1"/>
      </xdr:nvSpPr>
      <xdr:spPr>
        <a:xfrm>
          <a:off x="7594111" y="127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125035</xdr:rowOff>
    </xdr:from>
    <xdr:to>
      <xdr:col>36</xdr:col>
      <xdr:colOff>165100</xdr:colOff>
      <xdr:row>75</xdr:row>
      <xdr:rowOff>55185</xdr:rowOff>
    </xdr:to>
    <xdr:sp macro="" textlink="">
      <xdr:nvSpPr>
        <xdr:cNvPr id="429" name="楕円 428"/>
        <xdr:cNvSpPr/>
      </xdr:nvSpPr>
      <xdr:spPr>
        <a:xfrm>
          <a:off x="6921500" y="128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71712</xdr:rowOff>
    </xdr:from>
    <xdr:ext cx="534377" cy="259045"/>
    <xdr:sp macro="" textlink="">
      <xdr:nvSpPr>
        <xdr:cNvPr id="430" name="テキスト ボックス 429"/>
        <xdr:cNvSpPr txBox="1"/>
      </xdr:nvSpPr>
      <xdr:spPr>
        <a:xfrm>
          <a:off x="6705111" y="125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51" name="直線コネクタ 450"/>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52" name="土木費最小値テキスト"/>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53" name="直線コネクタ 452"/>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54" name="土木費最大値テキスト"/>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55" name="直線コネクタ 454"/>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6060</xdr:rowOff>
    </xdr:from>
    <xdr:to>
      <xdr:col>55</xdr:col>
      <xdr:colOff>0</xdr:colOff>
      <xdr:row>98</xdr:row>
      <xdr:rowOff>101843</xdr:rowOff>
    </xdr:to>
    <xdr:cxnSp macro="">
      <xdr:nvCxnSpPr>
        <xdr:cNvPr id="456" name="直線コネクタ 455"/>
        <xdr:cNvCxnSpPr/>
      </xdr:nvCxnSpPr>
      <xdr:spPr>
        <a:xfrm flipV="1">
          <a:off x="9639300" y="16636710"/>
          <a:ext cx="83820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16177</xdr:rowOff>
    </xdr:from>
    <xdr:ext cx="534377" cy="259045"/>
    <xdr:sp macro="" textlink="">
      <xdr:nvSpPr>
        <xdr:cNvPr id="457" name="土木費平均値テキスト"/>
        <xdr:cNvSpPr txBox="1"/>
      </xdr:nvSpPr>
      <xdr:spPr>
        <a:xfrm>
          <a:off x="10528300" y="1596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8" name="フローチャート: 判断 457"/>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33903</xdr:rowOff>
    </xdr:from>
    <xdr:to>
      <xdr:col>50</xdr:col>
      <xdr:colOff>114300</xdr:colOff>
      <xdr:row>98</xdr:row>
      <xdr:rowOff>101843</xdr:rowOff>
    </xdr:to>
    <xdr:cxnSp macro="">
      <xdr:nvCxnSpPr>
        <xdr:cNvPr id="459" name="直線コネクタ 458"/>
        <xdr:cNvCxnSpPr/>
      </xdr:nvCxnSpPr>
      <xdr:spPr>
        <a:xfrm>
          <a:off x="8750300" y="16664553"/>
          <a:ext cx="889000" cy="2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60" name="フローチャート: 判断 459"/>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107861</xdr:rowOff>
    </xdr:from>
    <xdr:ext cx="534377" cy="259045"/>
    <xdr:sp macro="" textlink="">
      <xdr:nvSpPr>
        <xdr:cNvPr id="461" name="テキスト ボックス 460"/>
        <xdr:cNvSpPr txBox="1"/>
      </xdr:nvSpPr>
      <xdr:spPr>
        <a:xfrm>
          <a:off x="9359411" y="15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48444</xdr:rowOff>
    </xdr:from>
    <xdr:to>
      <xdr:col>45</xdr:col>
      <xdr:colOff>177800</xdr:colOff>
      <xdr:row>97</xdr:row>
      <xdr:rowOff>33903</xdr:rowOff>
    </xdr:to>
    <xdr:cxnSp macro="">
      <xdr:nvCxnSpPr>
        <xdr:cNvPr id="462" name="直線コネクタ 461"/>
        <xdr:cNvCxnSpPr/>
      </xdr:nvCxnSpPr>
      <xdr:spPr>
        <a:xfrm>
          <a:off x="7861300" y="16507644"/>
          <a:ext cx="889000" cy="1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63" name="フローチャート: 判断 462"/>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83628</xdr:rowOff>
    </xdr:from>
    <xdr:ext cx="534377" cy="259045"/>
    <xdr:sp macro="" textlink="">
      <xdr:nvSpPr>
        <xdr:cNvPr id="464" name="テキスト ボックス 463"/>
        <xdr:cNvSpPr txBox="1"/>
      </xdr:nvSpPr>
      <xdr:spPr>
        <a:xfrm>
          <a:off x="8483111" y="15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48444</xdr:rowOff>
    </xdr:from>
    <xdr:to>
      <xdr:col>41</xdr:col>
      <xdr:colOff>50800</xdr:colOff>
      <xdr:row>97</xdr:row>
      <xdr:rowOff>169418</xdr:rowOff>
    </xdr:to>
    <xdr:cxnSp macro="">
      <xdr:nvCxnSpPr>
        <xdr:cNvPr id="465" name="直線コネクタ 464"/>
        <xdr:cNvCxnSpPr/>
      </xdr:nvCxnSpPr>
      <xdr:spPr>
        <a:xfrm flipV="1">
          <a:off x="6972300" y="16507644"/>
          <a:ext cx="889000" cy="2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66" name="フローチャート: 判断 465"/>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160027</xdr:rowOff>
    </xdr:from>
    <xdr:ext cx="534377" cy="259045"/>
    <xdr:sp macro="" textlink="">
      <xdr:nvSpPr>
        <xdr:cNvPr id="467" name="テキスト ボックス 466"/>
        <xdr:cNvSpPr txBox="1"/>
      </xdr:nvSpPr>
      <xdr:spPr>
        <a:xfrm>
          <a:off x="7594111" y="157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8" name="フローチャート: 判断 467"/>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45956</xdr:rowOff>
    </xdr:from>
    <xdr:ext cx="534377" cy="259045"/>
    <xdr:sp macro="" textlink="">
      <xdr:nvSpPr>
        <xdr:cNvPr id="469" name="テキスト ボックス 468"/>
        <xdr:cNvSpPr txBox="1"/>
      </xdr:nvSpPr>
      <xdr:spPr>
        <a:xfrm>
          <a:off x="6705111" y="15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126710</xdr:rowOff>
    </xdr:from>
    <xdr:to>
      <xdr:col>55</xdr:col>
      <xdr:colOff>50800</xdr:colOff>
      <xdr:row>97</xdr:row>
      <xdr:rowOff>56860</xdr:rowOff>
    </xdr:to>
    <xdr:sp macro="" textlink="">
      <xdr:nvSpPr>
        <xdr:cNvPr id="475" name="楕円 474"/>
        <xdr:cNvSpPr/>
      </xdr:nvSpPr>
      <xdr:spPr>
        <a:xfrm>
          <a:off x="10426700" y="165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105137</xdr:rowOff>
    </xdr:from>
    <xdr:ext cx="534377" cy="259045"/>
    <xdr:sp macro="" textlink="">
      <xdr:nvSpPr>
        <xdr:cNvPr id="476" name="土木費該当値テキスト"/>
        <xdr:cNvSpPr txBox="1"/>
      </xdr:nvSpPr>
      <xdr:spPr>
        <a:xfrm>
          <a:off x="10528300" y="165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51043</xdr:rowOff>
    </xdr:from>
    <xdr:to>
      <xdr:col>50</xdr:col>
      <xdr:colOff>165100</xdr:colOff>
      <xdr:row>98</xdr:row>
      <xdr:rowOff>152643</xdr:rowOff>
    </xdr:to>
    <xdr:sp macro="" textlink="">
      <xdr:nvSpPr>
        <xdr:cNvPr id="477" name="楕円 476"/>
        <xdr:cNvSpPr/>
      </xdr:nvSpPr>
      <xdr:spPr>
        <a:xfrm>
          <a:off x="9588500" y="168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143770</xdr:rowOff>
    </xdr:from>
    <xdr:ext cx="534377" cy="259045"/>
    <xdr:sp macro="" textlink="">
      <xdr:nvSpPr>
        <xdr:cNvPr id="478" name="テキスト ボックス 477"/>
        <xdr:cNvSpPr txBox="1"/>
      </xdr:nvSpPr>
      <xdr:spPr>
        <a:xfrm>
          <a:off x="9359411" y="169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154553</xdr:rowOff>
    </xdr:from>
    <xdr:to>
      <xdr:col>46</xdr:col>
      <xdr:colOff>38100</xdr:colOff>
      <xdr:row>97</xdr:row>
      <xdr:rowOff>84703</xdr:rowOff>
    </xdr:to>
    <xdr:sp macro="" textlink="">
      <xdr:nvSpPr>
        <xdr:cNvPr id="479" name="楕円 478"/>
        <xdr:cNvSpPr/>
      </xdr:nvSpPr>
      <xdr:spPr>
        <a:xfrm>
          <a:off x="8699500" y="166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75830</xdr:rowOff>
    </xdr:from>
    <xdr:ext cx="534377" cy="259045"/>
    <xdr:sp macro="" textlink="">
      <xdr:nvSpPr>
        <xdr:cNvPr id="480" name="テキスト ボックス 479"/>
        <xdr:cNvSpPr txBox="1"/>
      </xdr:nvSpPr>
      <xdr:spPr>
        <a:xfrm>
          <a:off x="8483111" y="167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169094</xdr:rowOff>
    </xdr:from>
    <xdr:to>
      <xdr:col>41</xdr:col>
      <xdr:colOff>101600</xdr:colOff>
      <xdr:row>96</xdr:row>
      <xdr:rowOff>99244</xdr:rowOff>
    </xdr:to>
    <xdr:sp macro="" textlink="">
      <xdr:nvSpPr>
        <xdr:cNvPr id="481" name="楕円 480"/>
        <xdr:cNvSpPr/>
      </xdr:nvSpPr>
      <xdr:spPr>
        <a:xfrm>
          <a:off x="7810500" y="164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90371</xdr:rowOff>
    </xdr:from>
    <xdr:ext cx="534377" cy="259045"/>
    <xdr:sp macro="" textlink="">
      <xdr:nvSpPr>
        <xdr:cNvPr id="482" name="テキスト ボックス 481"/>
        <xdr:cNvSpPr txBox="1"/>
      </xdr:nvSpPr>
      <xdr:spPr>
        <a:xfrm>
          <a:off x="7594111" y="165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118618</xdr:rowOff>
    </xdr:from>
    <xdr:to>
      <xdr:col>36</xdr:col>
      <xdr:colOff>165100</xdr:colOff>
      <xdr:row>98</xdr:row>
      <xdr:rowOff>48768</xdr:rowOff>
    </xdr:to>
    <xdr:sp macro="" textlink="">
      <xdr:nvSpPr>
        <xdr:cNvPr id="483" name="楕円 482"/>
        <xdr:cNvSpPr/>
      </xdr:nvSpPr>
      <xdr:spPr>
        <a:xfrm>
          <a:off x="6921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39895</xdr:rowOff>
    </xdr:from>
    <xdr:ext cx="534377" cy="259045"/>
    <xdr:sp macro="" textlink="">
      <xdr:nvSpPr>
        <xdr:cNvPr id="484" name="テキスト ボックス 483"/>
        <xdr:cNvSpPr txBox="1"/>
      </xdr:nvSpPr>
      <xdr:spPr>
        <a:xfrm>
          <a:off x="6705111" y="16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505" name="直線コネクタ 504"/>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506" name="警察費最小値テキスト"/>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507" name="直線コネクタ 506"/>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8" name="警察費最大値テキスト"/>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9" name="直線コネクタ 508"/>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79578</xdr:rowOff>
    </xdr:from>
    <xdr:to>
      <xdr:col>85</xdr:col>
      <xdr:colOff>127000</xdr:colOff>
      <xdr:row>32</xdr:row>
      <xdr:rowOff>139471</xdr:rowOff>
    </xdr:to>
    <xdr:cxnSp macro="">
      <xdr:nvCxnSpPr>
        <xdr:cNvPr id="510" name="直線コネクタ 509"/>
        <xdr:cNvCxnSpPr/>
      </xdr:nvCxnSpPr>
      <xdr:spPr>
        <a:xfrm>
          <a:off x="15481300" y="5565978"/>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124020</xdr:rowOff>
    </xdr:from>
    <xdr:ext cx="534377" cy="259045"/>
    <xdr:sp macro="" textlink="">
      <xdr:nvSpPr>
        <xdr:cNvPr id="511" name="警察費平均値テキスト"/>
        <xdr:cNvSpPr txBox="1"/>
      </xdr:nvSpPr>
      <xdr:spPr>
        <a:xfrm>
          <a:off x="16370300" y="5953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12" name="フローチャート: 判断 511"/>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79578</xdr:rowOff>
    </xdr:from>
    <xdr:to>
      <xdr:col>81</xdr:col>
      <xdr:colOff>50800</xdr:colOff>
      <xdr:row>33</xdr:row>
      <xdr:rowOff>70663</xdr:rowOff>
    </xdr:to>
    <xdr:cxnSp macro="">
      <xdr:nvCxnSpPr>
        <xdr:cNvPr id="513" name="直線コネクタ 512"/>
        <xdr:cNvCxnSpPr/>
      </xdr:nvCxnSpPr>
      <xdr:spPr>
        <a:xfrm flipV="1">
          <a:off x="14592300" y="5565978"/>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14" name="フローチャート: 判断 513"/>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49725</xdr:rowOff>
    </xdr:from>
    <xdr:ext cx="534377" cy="259045"/>
    <xdr:sp macro="" textlink="">
      <xdr:nvSpPr>
        <xdr:cNvPr id="515" name="テキスト ボックス 514"/>
        <xdr:cNvSpPr txBox="1"/>
      </xdr:nvSpPr>
      <xdr:spPr>
        <a:xfrm>
          <a:off x="15201411" y="60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70663</xdr:rowOff>
    </xdr:from>
    <xdr:to>
      <xdr:col>76</xdr:col>
      <xdr:colOff>114300</xdr:colOff>
      <xdr:row>34</xdr:row>
      <xdr:rowOff>44602</xdr:rowOff>
    </xdr:to>
    <xdr:cxnSp macro="">
      <xdr:nvCxnSpPr>
        <xdr:cNvPr id="516" name="直線コネクタ 515"/>
        <xdr:cNvCxnSpPr/>
      </xdr:nvCxnSpPr>
      <xdr:spPr>
        <a:xfrm flipV="1">
          <a:off x="13703300" y="572851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17" name="フローチャート: 判断 516"/>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62298</xdr:rowOff>
    </xdr:from>
    <xdr:ext cx="534377" cy="259045"/>
    <xdr:sp macro="" textlink="">
      <xdr:nvSpPr>
        <xdr:cNvPr id="518" name="テキスト ボックス 517"/>
        <xdr:cNvSpPr txBox="1"/>
      </xdr:nvSpPr>
      <xdr:spPr>
        <a:xfrm>
          <a:off x="14325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3683</xdr:rowOff>
    </xdr:from>
    <xdr:to>
      <xdr:col>71</xdr:col>
      <xdr:colOff>177800</xdr:colOff>
      <xdr:row>34</xdr:row>
      <xdr:rowOff>44602</xdr:rowOff>
    </xdr:to>
    <xdr:cxnSp macro="">
      <xdr:nvCxnSpPr>
        <xdr:cNvPr id="519" name="直線コネクタ 518"/>
        <xdr:cNvCxnSpPr/>
      </xdr:nvCxnSpPr>
      <xdr:spPr>
        <a:xfrm>
          <a:off x="12814300" y="5832983"/>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20" name="フローチャート: 判断 519"/>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114647</xdr:rowOff>
    </xdr:from>
    <xdr:ext cx="534377" cy="259045"/>
    <xdr:sp macro="" textlink="">
      <xdr:nvSpPr>
        <xdr:cNvPr id="521" name="テキスト ボックス 520"/>
        <xdr:cNvSpPr txBox="1"/>
      </xdr:nvSpPr>
      <xdr:spPr>
        <a:xfrm>
          <a:off x="13436111" y="61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22" name="フローチャート: 判断 521"/>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137965</xdr:rowOff>
    </xdr:from>
    <xdr:ext cx="534377" cy="259045"/>
    <xdr:sp macro="" textlink="">
      <xdr:nvSpPr>
        <xdr:cNvPr id="523" name="テキスト ボックス 522"/>
        <xdr:cNvSpPr txBox="1"/>
      </xdr:nvSpPr>
      <xdr:spPr>
        <a:xfrm>
          <a:off x="12547111" y="61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88671</xdr:rowOff>
    </xdr:from>
    <xdr:to>
      <xdr:col>85</xdr:col>
      <xdr:colOff>177800</xdr:colOff>
      <xdr:row>33</xdr:row>
      <xdr:rowOff>18821</xdr:rowOff>
    </xdr:to>
    <xdr:sp macro="" textlink="">
      <xdr:nvSpPr>
        <xdr:cNvPr id="529" name="楕円 528"/>
        <xdr:cNvSpPr/>
      </xdr:nvSpPr>
      <xdr:spPr>
        <a:xfrm>
          <a:off x="16268700" y="55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111548</xdr:rowOff>
    </xdr:from>
    <xdr:ext cx="534377" cy="259045"/>
    <xdr:sp macro="" textlink="">
      <xdr:nvSpPr>
        <xdr:cNvPr id="530" name="警察費該当値テキスト"/>
        <xdr:cNvSpPr txBox="1"/>
      </xdr:nvSpPr>
      <xdr:spPr>
        <a:xfrm>
          <a:off x="16370300" y="54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28778</xdr:rowOff>
    </xdr:from>
    <xdr:to>
      <xdr:col>81</xdr:col>
      <xdr:colOff>101600</xdr:colOff>
      <xdr:row>32</xdr:row>
      <xdr:rowOff>130378</xdr:rowOff>
    </xdr:to>
    <xdr:sp macro="" textlink="">
      <xdr:nvSpPr>
        <xdr:cNvPr id="531" name="楕円 530"/>
        <xdr:cNvSpPr/>
      </xdr:nvSpPr>
      <xdr:spPr>
        <a:xfrm>
          <a:off x="15430500" y="55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146905</xdr:rowOff>
    </xdr:from>
    <xdr:ext cx="534377" cy="259045"/>
    <xdr:sp macro="" textlink="">
      <xdr:nvSpPr>
        <xdr:cNvPr id="532" name="テキスト ボックス 531"/>
        <xdr:cNvSpPr txBox="1"/>
      </xdr:nvSpPr>
      <xdr:spPr>
        <a:xfrm>
          <a:off x="15201411" y="52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19863</xdr:rowOff>
    </xdr:from>
    <xdr:to>
      <xdr:col>76</xdr:col>
      <xdr:colOff>165100</xdr:colOff>
      <xdr:row>33</xdr:row>
      <xdr:rowOff>121463</xdr:rowOff>
    </xdr:to>
    <xdr:sp macro="" textlink="">
      <xdr:nvSpPr>
        <xdr:cNvPr id="533" name="楕円 532"/>
        <xdr:cNvSpPr/>
      </xdr:nvSpPr>
      <xdr:spPr>
        <a:xfrm>
          <a:off x="14541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137990</xdr:rowOff>
    </xdr:from>
    <xdr:ext cx="534377" cy="259045"/>
    <xdr:sp macro="" textlink="">
      <xdr:nvSpPr>
        <xdr:cNvPr id="534" name="テキスト ボックス 533"/>
        <xdr:cNvSpPr txBox="1"/>
      </xdr:nvSpPr>
      <xdr:spPr>
        <a:xfrm>
          <a:off x="14325111" y="54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165252</xdr:rowOff>
    </xdr:from>
    <xdr:to>
      <xdr:col>72</xdr:col>
      <xdr:colOff>38100</xdr:colOff>
      <xdr:row>34</xdr:row>
      <xdr:rowOff>95402</xdr:rowOff>
    </xdr:to>
    <xdr:sp macro="" textlink="">
      <xdr:nvSpPr>
        <xdr:cNvPr id="535" name="楕円 534"/>
        <xdr:cNvSpPr/>
      </xdr:nvSpPr>
      <xdr:spPr>
        <a:xfrm>
          <a:off x="136525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111929</xdr:rowOff>
    </xdr:from>
    <xdr:ext cx="534377" cy="259045"/>
    <xdr:sp macro="" textlink="">
      <xdr:nvSpPr>
        <xdr:cNvPr id="536" name="テキスト ボックス 535"/>
        <xdr:cNvSpPr txBox="1"/>
      </xdr:nvSpPr>
      <xdr:spPr>
        <a:xfrm>
          <a:off x="13436111" y="55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124333</xdr:rowOff>
    </xdr:from>
    <xdr:to>
      <xdr:col>67</xdr:col>
      <xdr:colOff>101600</xdr:colOff>
      <xdr:row>34</xdr:row>
      <xdr:rowOff>54483</xdr:rowOff>
    </xdr:to>
    <xdr:sp macro="" textlink="">
      <xdr:nvSpPr>
        <xdr:cNvPr id="537" name="楕円 536"/>
        <xdr:cNvSpPr/>
      </xdr:nvSpPr>
      <xdr:spPr>
        <a:xfrm>
          <a:off x="12763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71010</xdr:rowOff>
    </xdr:from>
    <xdr:ext cx="534377" cy="259045"/>
    <xdr:sp macro="" textlink="">
      <xdr:nvSpPr>
        <xdr:cNvPr id="538" name="テキスト ボックス 537"/>
        <xdr:cNvSpPr txBox="1"/>
      </xdr:nvSpPr>
      <xdr:spPr>
        <a:xfrm>
          <a:off x="12547111" y="55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9" name="テキスト ボックス 54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1" name="テキスト ボックス 55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3" name="テキスト ボックス 55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7752</xdr:rowOff>
    </xdr:from>
    <xdr:to>
      <xdr:col>85</xdr:col>
      <xdr:colOff>126364</xdr:colOff>
      <xdr:row>57</xdr:row>
      <xdr:rowOff>113182</xdr:rowOff>
    </xdr:to>
    <xdr:cxnSp macro="">
      <xdr:nvCxnSpPr>
        <xdr:cNvPr id="559" name="直線コネクタ 558"/>
        <xdr:cNvCxnSpPr/>
      </xdr:nvCxnSpPr>
      <xdr:spPr>
        <a:xfrm flipV="1">
          <a:off x="16317595" y="8751702"/>
          <a:ext cx="1269" cy="113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117009</xdr:rowOff>
    </xdr:from>
    <xdr:ext cx="534377" cy="259045"/>
    <xdr:sp macro="" textlink="">
      <xdr:nvSpPr>
        <xdr:cNvPr id="560" name="教育費最小値テキスト"/>
        <xdr:cNvSpPr txBox="1"/>
      </xdr:nvSpPr>
      <xdr:spPr>
        <a:xfrm>
          <a:off x="16370300" y="98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113182</xdr:rowOff>
    </xdr:from>
    <xdr:to>
      <xdr:col>86</xdr:col>
      <xdr:colOff>25400</xdr:colOff>
      <xdr:row>57</xdr:row>
      <xdr:rowOff>113182</xdr:rowOff>
    </xdr:to>
    <xdr:cxnSp macro="">
      <xdr:nvCxnSpPr>
        <xdr:cNvPr id="561" name="直線コネクタ 560"/>
        <xdr:cNvCxnSpPr/>
      </xdr:nvCxnSpPr>
      <xdr:spPr>
        <a:xfrm>
          <a:off x="16230600" y="988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125879</xdr:rowOff>
    </xdr:from>
    <xdr:ext cx="534377" cy="259045"/>
    <xdr:sp macro="" textlink="">
      <xdr:nvSpPr>
        <xdr:cNvPr id="562" name="教育費最大値テキスト"/>
        <xdr:cNvSpPr txBox="1"/>
      </xdr:nvSpPr>
      <xdr:spPr>
        <a:xfrm>
          <a:off x="16370300" y="8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7752</xdr:rowOff>
    </xdr:from>
    <xdr:to>
      <xdr:col>86</xdr:col>
      <xdr:colOff>25400</xdr:colOff>
      <xdr:row>51</xdr:row>
      <xdr:rowOff>7752</xdr:rowOff>
    </xdr:to>
    <xdr:cxnSp macro="">
      <xdr:nvCxnSpPr>
        <xdr:cNvPr id="563" name="直線コネクタ 562"/>
        <xdr:cNvCxnSpPr/>
      </xdr:nvCxnSpPr>
      <xdr:spPr>
        <a:xfrm>
          <a:off x="16230600" y="87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145004</xdr:rowOff>
    </xdr:from>
    <xdr:to>
      <xdr:col>85</xdr:col>
      <xdr:colOff>127000</xdr:colOff>
      <xdr:row>51</xdr:row>
      <xdr:rowOff>78298</xdr:rowOff>
    </xdr:to>
    <xdr:cxnSp macro="">
      <xdr:nvCxnSpPr>
        <xdr:cNvPr id="564" name="直線コネクタ 563"/>
        <xdr:cNvCxnSpPr/>
      </xdr:nvCxnSpPr>
      <xdr:spPr>
        <a:xfrm>
          <a:off x="15481300" y="8717504"/>
          <a:ext cx="838200" cy="10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138376</xdr:rowOff>
    </xdr:from>
    <xdr:ext cx="534377" cy="259045"/>
    <xdr:sp macro="" textlink="">
      <xdr:nvSpPr>
        <xdr:cNvPr id="565" name="教育費平均値テキスト"/>
        <xdr:cNvSpPr txBox="1"/>
      </xdr:nvSpPr>
      <xdr:spPr>
        <a:xfrm>
          <a:off x="16370300" y="92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159949</xdr:rowOff>
    </xdr:from>
    <xdr:to>
      <xdr:col>85</xdr:col>
      <xdr:colOff>177800</xdr:colOff>
      <xdr:row>54</xdr:row>
      <xdr:rowOff>90099</xdr:rowOff>
    </xdr:to>
    <xdr:sp macro="" textlink="">
      <xdr:nvSpPr>
        <xdr:cNvPr id="566" name="フローチャート: 判断 565"/>
        <xdr:cNvSpPr/>
      </xdr:nvSpPr>
      <xdr:spPr>
        <a:xfrm>
          <a:off x="16268700" y="92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145004</xdr:rowOff>
    </xdr:from>
    <xdr:to>
      <xdr:col>81</xdr:col>
      <xdr:colOff>50800</xdr:colOff>
      <xdr:row>51</xdr:row>
      <xdr:rowOff>91146</xdr:rowOff>
    </xdr:to>
    <xdr:cxnSp macro="">
      <xdr:nvCxnSpPr>
        <xdr:cNvPr id="567" name="直線コネクタ 566"/>
        <xdr:cNvCxnSpPr/>
      </xdr:nvCxnSpPr>
      <xdr:spPr>
        <a:xfrm flipV="1">
          <a:off x="14592300" y="8717504"/>
          <a:ext cx="889000" cy="1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19726</xdr:rowOff>
    </xdr:from>
    <xdr:to>
      <xdr:col>81</xdr:col>
      <xdr:colOff>101600</xdr:colOff>
      <xdr:row>53</xdr:row>
      <xdr:rowOff>121326</xdr:rowOff>
    </xdr:to>
    <xdr:sp macro="" textlink="">
      <xdr:nvSpPr>
        <xdr:cNvPr id="568" name="フローチャート: 判断 567"/>
        <xdr:cNvSpPr/>
      </xdr:nvSpPr>
      <xdr:spPr>
        <a:xfrm>
          <a:off x="15430500" y="910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112453</xdr:rowOff>
    </xdr:from>
    <xdr:ext cx="534377" cy="259045"/>
    <xdr:sp macro="" textlink="">
      <xdr:nvSpPr>
        <xdr:cNvPr id="569" name="テキスト ボックス 568"/>
        <xdr:cNvSpPr txBox="1"/>
      </xdr:nvSpPr>
      <xdr:spPr>
        <a:xfrm>
          <a:off x="15201411" y="91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91146</xdr:rowOff>
    </xdr:from>
    <xdr:to>
      <xdr:col>76</xdr:col>
      <xdr:colOff>114300</xdr:colOff>
      <xdr:row>52</xdr:row>
      <xdr:rowOff>81224</xdr:rowOff>
    </xdr:to>
    <xdr:cxnSp macro="">
      <xdr:nvCxnSpPr>
        <xdr:cNvPr id="570" name="直線コネクタ 569"/>
        <xdr:cNvCxnSpPr/>
      </xdr:nvCxnSpPr>
      <xdr:spPr>
        <a:xfrm flipV="1">
          <a:off x="13703300" y="8835096"/>
          <a:ext cx="889000" cy="16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1712</xdr:rowOff>
    </xdr:from>
    <xdr:to>
      <xdr:col>76</xdr:col>
      <xdr:colOff>165100</xdr:colOff>
      <xdr:row>53</xdr:row>
      <xdr:rowOff>103312</xdr:rowOff>
    </xdr:to>
    <xdr:sp macro="" textlink="">
      <xdr:nvSpPr>
        <xdr:cNvPr id="571" name="フローチャート: 判断 570"/>
        <xdr:cNvSpPr/>
      </xdr:nvSpPr>
      <xdr:spPr>
        <a:xfrm>
          <a:off x="14541500" y="908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94439</xdr:rowOff>
    </xdr:from>
    <xdr:ext cx="534377" cy="259045"/>
    <xdr:sp macro="" textlink="">
      <xdr:nvSpPr>
        <xdr:cNvPr id="572" name="テキスト ボックス 571"/>
        <xdr:cNvSpPr txBox="1"/>
      </xdr:nvSpPr>
      <xdr:spPr>
        <a:xfrm>
          <a:off x="14325111" y="91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165074</xdr:rowOff>
    </xdr:from>
    <xdr:to>
      <xdr:col>71</xdr:col>
      <xdr:colOff>177800</xdr:colOff>
      <xdr:row>52</xdr:row>
      <xdr:rowOff>81224</xdr:rowOff>
    </xdr:to>
    <xdr:cxnSp macro="">
      <xdr:nvCxnSpPr>
        <xdr:cNvPr id="573" name="直線コネクタ 572"/>
        <xdr:cNvCxnSpPr/>
      </xdr:nvCxnSpPr>
      <xdr:spPr>
        <a:xfrm>
          <a:off x="12814300" y="8909024"/>
          <a:ext cx="889000" cy="8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20182</xdr:rowOff>
    </xdr:from>
    <xdr:to>
      <xdr:col>72</xdr:col>
      <xdr:colOff>38100</xdr:colOff>
      <xdr:row>53</xdr:row>
      <xdr:rowOff>121782</xdr:rowOff>
    </xdr:to>
    <xdr:sp macro="" textlink="">
      <xdr:nvSpPr>
        <xdr:cNvPr id="574" name="フローチャート: 判断 573"/>
        <xdr:cNvSpPr/>
      </xdr:nvSpPr>
      <xdr:spPr>
        <a:xfrm>
          <a:off x="13652500" y="910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112909</xdr:rowOff>
    </xdr:from>
    <xdr:ext cx="534377" cy="259045"/>
    <xdr:sp macro="" textlink="">
      <xdr:nvSpPr>
        <xdr:cNvPr id="575" name="テキスト ボックス 574"/>
        <xdr:cNvSpPr txBox="1"/>
      </xdr:nvSpPr>
      <xdr:spPr>
        <a:xfrm>
          <a:off x="13436111" y="919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36688</xdr:rowOff>
    </xdr:from>
    <xdr:to>
      <xdr:col>67</xdr:col>
      <xdr:colOff>101600</xdr:colOff>
      <xdr:row>53</xdr:row>
      <xdr:rowOff>138288</xdr:rowOff>
    </xdr:to>
    <xdr:sp macro="" textlink="">
      <xdr:nvSpPr>
        <xdr:cNvPr id="576" name="フローチャート: 判断 575"/>
        <xdr:cNvSpPr/>
      </xdr:nvSpPr>
      <xdr:spPr>
        <a:xfrm>
          <a:off x="12763500" y="912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129415</xdr:rowOff>
    </xdr:from>
    <xdr:ext cx="534377" cy="259045"/>
    <xdr:sp macro="" textlink="">
      <xdr:nvSpPr>
        <xdr:cNvPr id="577" name="テキスト ボックス 576"/>
        <xdr:cNvSpPr txBox="1"/>
      </xdr:nvSpPr>
      <xdr:spPr>
        <a:xfrm>
          <a:off x="12547111" y="92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27498</xdr:rowOff>
    </xdr:from>
    <xdr:to>
      <xdr:col>85</xdr:col>
      <xdr:colOff>177800</xdr:colOff>
      <xdr:row>51</xdr:row>
      <xdr:rowOff>129098</xdr:rowOff>
    </xdr:to>
    <xdr:sp macro="" textlink="">
      <xdr:nvSpPr>
        <xdr:cNvPr id="583" name="楕円 582"/>
        <xdr:cNvSpPr/>
      </xdr:nvSpPr>
      <xdr:spPr>
        <a:xfrm>
          <a:off x="16268700" y="87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113875</xdr:rowOff>
    </xdr:from>
    <xdr:ext cx="534377" cy="259045"/>
    <xdr:sp macro="" textlink="">
      <xdr:nvSpPr>
        <xdr:cNvPr id="584" name="教育費該当値テキスト"/>
        <xdr:cNvSpPr txBox="1"/>
      </xdr:nvSpPr>
      <xdr:spPr>
        <a:xfrm>
          <a:off x="16370300" y="868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94204</xdr:rowOff>
    </xdr:from>
    <xdr:to>
      <xdr:col>81</xdr:col>
      <xdr:colOff>101600</xdr:colOff>
      <xdr:row>51</xdr:row>
      <xdr:rowOff>24354</xdr:rowOff>
    </xdr:to>
    <xdr:sp macro="" textlink="">
      <xdr:nvSpPr>
        <xdr:cNvPr id="585" name="楕円 584"/>
        <xdr:cNvSpPr/>
      </xdr:nvSpPr>
      <xdr:spPr>
        <a:xfrm>
          <a:off x="15430500" y="86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49</xdr:row>
      <xdr:rowOff>40881</xdr:rowOff>
    </xdr:from>
    <xdr:ext cx="534377" cy="259045"/>
    <xdr:sp macro="" textlink="">
      <xdr:nvSpPr>
        <xdr:cNvPr id="586" name="テキスト ボックス 585"/>
        <xdr:cNvSpPr txBox="1"/>
      </xdr:nvSpPr>
      <xdr:spPr>
        <a:xfrm>
          <a:off x="15201411" y="84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40346</xdr:rowOff>
    </xdr:from>
    <xdr:to>
      <xdr:col>76</xdr:col>
      <xdr:colOff>165100</xdr:colOff>
      <xdr:row>51</xdr:row>
      <xdr:rowOff>141946</xdr:rowOff>
    </xdr:to>
    <xdr:sp macro="" textlink="">
      <xdr:nvSpPr>
        <xdr:cNvPr id="587" name="楕円 586"/>
        <xdr:cNvSpPr/>
      </xdr:nvSpPr>
      <xdr:spPr>
        <a:xfrm>
          <a:off x="14541500" y="87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158473</xdr:rowOff>
    </xdr:from>
    <xdr:ext cx="534377" cy="259045"/>
    <xdr:sp macro="" textlink="">
      <xdr:nvSpPr>
        <xdr:cNvPr id="588" name="テキスト ボックス 587"/>
        <xdr:cNvSpPr txBox="1"/>
      </xdr:nvSpPr>
      <xdr:spPr>
        <a:xfrm>
          <a:off x="14325111" y="85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30424</xdr:rowOff>
    </xdr:from>
    <xdr:to>
      <xdr:col>72</xdr:col>
      <xdr:colOff>38100</xdr:colOff>
      <xdr:row>52</xdr:row>
      <xdr:rowOff>132024</xdr:rowOff>
    </xdr:to>
    <xdr:sp macro="" textlink="">
      <xdr:nvSpPr>
        <xdr:cNvPr id="589" name="楕円 588"/>
        <xdr:cNvSpPr/>
      </xdr:nvSpPr>
      <xdr:spPr>
        <a:xfrm>
          <a:off x="13652500" y="89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148551</xdr:rowOff>
    </xdr:from>
    <xdr:ext cx="534377" cy="259045"/>
    <xdr:sp macro="" textlink="">
      <xdr:nvSpPr>
        <xdr:cNvPr id="590" name="テキスト ボックス 589"/>
        <xdr:cNvSpPr txBox="1"/>
      </xdr:nvSpPr>
      <xdr:spPr>
        <a:xfrm>
          <a:off x="13436111" y="8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114274</xdr:rowOff>
    </xdr:from>
    <xdr:to>
      <xdr:col>67</xdr:col>
      <xdr:colOff>101600</xdr:colOff>
      <xdr:row>52</xdr:row>
      <xdr:rowOff>44424</xdr:rowOff>
    </xdr:to>
    <xdr:sp macro="" textlink="">
      <xdr:nvSpPr>
        <xdr:cNvPr id="591" name="楕円 590"/>
        <xdr:cNvSpPr/>
      </xdr:nvSpPr>
      <xdr:spPr>
        <a:xfrm>
          <a:off x="12763500" y="88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60951</xdr:rowOff>
    </xdr:from>
    <xdr:ext cx="534377" cy="259045"/>
    <xdr:sp macro="" textlink="">
      <xdr:nvSpPr>
        <xdr:cNvPr id="592" name="テキスト ボックス 591"/>
        <xdr:cNvSpPr txBox="1"/>
      </xdr:nvSpPr>
      <xdr:spPr>
        <a:xfrm>
          <a:off x="12547111" y="86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4" name="テキスト ボックス 60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6" name="テキスト ボックス 60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8" name="テキスト ボックス 60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14" name="直線コネクタ 613"/>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15" name="災害復旧費最小値テキスト"/>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16" name="直線コネクタ 615"/>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17" name="災害復旧費最大値テキスト"/>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18" name="直線コネクタ 617"/>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1778</xdr:rowOff>
    </xdr:from>
    <xdr:to>
      <xdr:col>85</xdr:col>
      <xdr:colOff>127000</xdr:colOff>
      <xdr:row>79</xdr:row>
      <xdr:rowOff>16763</xdr:rowOff>
    </xdr:to>
    <xdr:cxnSp macro="">
      <xdr:nvCxnSpPr>
        <xdr:cNvPr id="619" name="直線コネクタ 618"/>
        <xdr:cNvCxnSpPr/>
      </xdr:nvCxnSpPr>
      <xdr:spPr>
        <a:xfrm>
          <a:off x="15481300" y="13546328"/>
          <a:ext cx="8382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95775</xdr:rowOff>
    </xdr:from>
    <xdr:ext cx="469744" cy="259045"/>
    <xdr:sp macro="" textlink="">
      <xdr:nvSpPr>
        <xdr:cNvPr id="620" name="災害復旧費平均値テキスト"/>
        <xdr:cNvSpPr txBox="1"/>
      </xdr:nvSpPr>
      <xdr:spPr>
        <a:xfrm>
          <a:off x="16370300" y="1295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21" name="フローチャート: 判断 620"/>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1778</xdr:rowOff>
    </xdr:from>
    <xdr:to>
      <xdr:col>81</xdr:col>
      <xdr:colOff>50800</xdr:colOff>
      <xdr:row>79</xdr:row>
      <xdr:rowOff>11557</xdr:rowOff>
    </xdr:to>
    <xdr:cxnSp macro="">
      <xdr:nvCxnSpPr>
        <xdr:cNvPr id="622" name="直線コネクタ 621"/>
        <xdr:cNvCxnSpPr/>
      </xdr:nvCxnSpPr>
      <xdr:spPr>
        <a:xfrm flipV="1">
          <a:off x="14592300" y="1354632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23" name="フローチャート: 判断 622"/>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135017</xdr:rowOff>
    </xdr:from>
    <xdr:ext cx="469744" cy="259045"/>
    <xdr:sp macro="" textlink="">
      <xdr:nvSpPr>
        <xdr:cNvPr id="624" name="テキスト ボックス 623"/>
        <xdr:cNvSpPr txBox="1"/>
      </xdr:nvSpPr>
      <xdr:spPr>
        <a:xfrm>
          <a:off x="15233728" y="1299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xdr:rowOff>
    </xdr:from>
    <xdr:to>
      <xdr:col>76</xdr:col>
      <xdr:colOff>114300</xdr:colOff>
      <xdr:row>79</xdr:row>
      <xdr:rowOff>11557</xdr:rowOff>
    </xdr:to>
    <xdr:cxnSp macro="">
      <xdr:nvCxnSpPr>
        <xdr:cNvPr id="625" name="直線コネクタ 624"/>
        <xdr:cNvCxnSpPr/>
      </xdr:nvCxnSpPr>
      <xdr:spPr>
        <a:xfrm>
          <a:off x="13703300" y="13548995"/>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26" name="フローチャート: 判断 625"/>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53738</xdr:rowOff>
    </xdr:from>
    <xdr:ext cx="469744" cy="259045"/>
    <xdr:sp macro="" textlink="">
      <xdr:nvSpPr>
        <xdr:cNvPr id="627" name="テキスト ボックス 626"/>
        <xdr:cNvSpPr txBox="1"/>
      </xdr:nvSpPr>
      <xdr:spPr>
        <a:xfrm>
          <a:off x="143574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170814</xdr:rowOff>
    </xdr:from>
    <xdr:to>
      <xdr:col>71</xdr:col>
      <xdr:colOff>177800</xdr:colOff>
      <xdr:row>79</xdr:row>
      <xdr:rowOff>4445</xdr:rowOff>
    </xdr:to>
    <xdr:cxnSp macro="">
      <xdr:nvCxnSpPr>
        <xdr:cNvPr id="628" name="直線コネクタ 627"/>
        <xdr:cNvCxnSpPr/>
      </xdr:nvCxnSpPr>
      <xdr:spPr>
        <a:xfrm>
          <a:off x="12814300" y="13372464"/>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29" name="フローチャート: 判断 628"/>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24401</xdr:rowOff>
    </xdr:from>
    <xdr:ext cx="469744" cy="259045"/>
    <xdr:sp macro="" textlink="">
      <xdr:nvSpPr>
        <xdr:cNvPr id="630" name="テキスト ボックス 629"/>
        <xdr:cNvSpPr txBox="1"/>
      </xdr:nvSpPr>
      <xdr:spPr>
        <a:xfrm>
          <a:off x="13468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31" name="フローチャート: 判断 630"/>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86250</xdr:rowOff>
    </xdr:from>
    <xdr:ext cx="469744" cy="259045"/>
    <xdr:sp macro="" textlink="">
      <xdr:nvSpPr>
        <xdr:cNvPr id="632" name="テキスト ボックス 631"/>
        <xdr:cNvSpPr txBox="1"/>
      </xdr:nvSpPr>
      <xdr:spPr>
        <a:xfrm>
          <a:off x="12579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137413</xdr:rowOff>
    </xdr:from>
    <xdr:to>
      <xdr:col>85</xdr:col>
      <xdr:colOff>177800</xdr:colOff>
      <xdr:row>79</xdr:row>
      <xdr:rowOff>67563</xdr:rowOff>
    </xdr:to>
    <xdr:sp macro="" textlink="">
      <xdr:nvSpPr>
        <xdr:cNvPr id="638" name="楕円 637"/>
        <xdr:cNvSpPr/>
      </xdr:nvSpPr>
      <xdr:spPr>
        <a:xfrm>
          <a:off x="16268700" y="135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52340</xdr:rowOff>
    </xdr:from>
    <xdr:ext cx="378565" cy="259045"/>
    <xdr:sp macro="" textlink="">
      <xdr:nvSpPr>
        <xdr:cNvPr id="639" name="災害復旧費該当値テキスト"/>
        <xdr:cNvSpPr txBox="1"/>
      </xdr:nvSpPr>
      <xdr:spPr>
        <a:xfrm>
          <a:off x="16370300" y="1342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122428</xdr:rowOff>
    </xdr:from>
    <xdr:to>
      <xdr:col>81</xdr:col>
      <xdr:colOff>101600</xdr:colOff>
      <xdr:row>79</xdr:row>
      <xdr:rowOff>52578</xdr:rowOff>
    </xdr:to>
    <xdr:sp macro="" textlink="">
      <xdr:nvSpPr>
        <xdr:cNvPr id="640" name="楕円 639"/>
        <xdr:cNvSpPr/>
      </xdr:nvSpPr>
      <xdr:spPr>
        <a:xfrm>
          <a:off x="15430500" y="134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43705</xdr:rowOff>
    </xdr:from>
    <xdr:ext cx="378565" cy="259045"/>
    <xdr:sp macro="" textlink="">
      <xdr:nvSpPr>
        <xdr:cNvPr id="641" name="テキスト ボックス 640"/>
        <xdr:cNvSpPr txBox="1"/>
      </xdr:nvSpPr>
      <xdr:spPr>
        <a:xfrm>
          <a:off x="15279317" y="1358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132207</xdr:rowOff>
    </xdr:from>
    <xdr:to>
      <xdr:col>76</xdr:col>
      <xdr:colOff>165100</xdr:colOff>
      <xdr:row>79</xdr:row>
      <xdr:rowOff>62357</xdr:rowOff>
    </xdr:to>
    <xdr:sp macro="" textlink="">
      <xdr:nvSpPr>
        <xdr:cNvPr id="642" name="楕円 641"/>
        <xdr:cNvSpPr/>
      </xdr:nvSpPr>
      <xdr:spPr>
        <a:xfrm>
          <a:off x="14541500" y="135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53484</xdr:rowOff>
    </xdr:from>
    <xdr:ext cx="378565" cy="259045"/>
    <xdr:sp macro="" textlink="">
      <xdr:nvSpPr>
        <xdr:cNvPr id="643" name="テキスト ボックス 642"/>
        <xdr:cNvSpPr txBox="1"/>
      </xdr:nvSpPr>
      <xdr:spPr>
        <a:xfrm>
          <a:off x="14403017" y="1359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125095</xdr:rowOff>
    </xdr:from>
    <xdr:to>
      <xdr:col>72</xdr:col>
      <xdr:colOff>38100</xdr:colOff>
      <xdr:row>79</xdr:row>
      <xdr:rowOff>55245</xdr:rowOff>
    </xdr:to>
    <xdr:sp macro="" textlink="">
      <xdr:nvSpPr>
        <xdr:cNvPr id="644" name="楕円 643"/>
        <xdr:cNvSpPr/>
      </xdr:nvSpPr>
      <xdr:spPr>
        <a:xfrm>
          <a:off x="13652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46372</xdr:rowOff>
    </xdr:from>
    <xdr:ext cx="378565" cy="259045"/>
    <xdr:sp macro="" textlink="">
      <xdr:nvSpPr>
        <xdr:cNvPr id="645" name="テキスト ボックス 644"/>
        <xdr:cNvSpPr txBox="1"/>
      </xdr:nvSpPr>
      <xdr:spPr>
        <a:xfrm>
          <a:off x="13514017" y="1359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120014</xdr:rowOff>
    </xdr:from>
    <xdr:to>
      <xdr:col>67</xdr:col>
      <xdr:colOff>101600</xdr:colOff>
      <xdr:row>78</xdr:row>
      <xdr:rowOff>50164</xdr:rowOff>
    </xdr:to>
    <xdr:sp macro="" textlink="">
      <xdr:nvSpPr>
        <xdr:cNvPr id="646" name="楕円 645"/>
        <xdr:cNvSpPr/>
      </xdr:nvSpPr>
      <xdr:spPr>
        <a:xfrm>
          <a:off x="12763500" y="133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41291</xdr:rowOff>
    </xdr:from>
    <xdr:ext cx="469744" cy="259045"/>
    <xdr:sp macro="" textlink="">
      <xdr:nvSpPr>
        <xdr:cNvPr id="647" name="テキスト ボックス 646"/>
        <xdr:cNvSpPr txBox="1"/>
      </xdr:nvSpPr>
      <xdr:spPr>
        <a:xfrm>
          <a:off x="12579428" y="134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68" name="直線コネクタ 667"/>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69" name="公債費最小値テキスト"/>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70" name="直線コネクタ 669"/>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71" name="公債費最大値テキスト"/>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72" name="直線コネクタ 671"/>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154102</xdr:rowOff>
    </xdr:from>
    <xdr:to>
      <xdr:col>85</xdr:col>
      <xdr:colOff>127000</xdr:colOff>
      <xdr:row>97</xdr:row>
      <xdr:rowOff>170973</xdr:rowOff>
    </xdr:to>
    <xdr:cxnSp macro="">
      <xdr:nvCxnSpPr>
        <xdr:cNvPr id="673" name="直線コネクタ 672"/>
        <xdr:cNvCxnSpPr/>
      </xdr:nvCxnSpPr>
      <xdr:spPr>
        <a:xfrm flipV="1">
          <a:off x="15481300" y="16784752"/>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91569</xdr:rowOff>
    </xdr:from>
    <xdr:ext cx="534377" cy="259045"/>
    <xdr:sp macro="" textlink="">
      <xdr:nvSpPr>
        <xdr:cNvPr id="674" name="公債費平均値テキスト"/>
        <xdr:cNvSpPr txBox="1"/>
      </xdr:nvSpPr>
      <xdr:spPr>
        <a:xfrm>
          <a:off x="16370300" y="1620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75" name="フローチャート: 判断 674"/>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170973</xdr:rowOff>
    </xdr:from>
    <xdr:to>
      <xdr:col>81</xdr:col>
      <xdr:colOff>50800</xdr:colOff>
      <xdr:row>98</xdr:row>
      <xdr:rowOff>34773</xdr:rowOff>
    </xdr:to>
    <xdr:cxnSp macro="">
      <xdr:nvCxnSpPr>
        <xdr:cNvPr id="676" name="直線コネクタ 675"/>
        <xdr:cNvCxnSpPr/>
      </xdr:nvCxnSpPr>
      <xdr:spPr>
        <a:xfrm flipV="1">
          <a:off x="14592300" y="16801623"/>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77" name="フローチャート: 判断 676"/>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113256</xdr:rowOff>
    </xdr:from>
    <xdr:ext cx="534377" cy="259045"/>
    <xdr:sp macro="" textlink="">
      <xdr:nvSpPr>
        <xdr:cNvPr id="678" name="テキスト ボックス 677"/>
        <xdr:cNvSpPr txBox="1"/>
      </xdr:nvSpPr>
      <xdr:spPr>
        <a:xfrm>
          <a:off x="15201411" y="1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34773</xdr:rowOff>
    </xdr:from>
    <xdr:to>
      <xdr:col>76</xdr:col>
      <xdr:colOff>114300</xdr:colOff>
      <xdr:row>98</xdr:row>
      <xdr:rowOff>70845</xdr:rowOff>
    </xdr:to>
    <xdr:cxnSp macro="">
      <xdr:nvCxnSpPr>
        <xdr:cNvPr id="679" name="直線コネクタ 678"/>
        <xdr:cNvCxnSpPr/>
      </xdr:nvCxnSpPr>
      <xdr:spPr>
        <a:xfrm flipV="1">
          <a:off x="13703300" y="16836873"/>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80" name="フローチャート: 判断 679"/>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105849</xdr:rowOff>
    </xdr:from>
    <xdr:ext cx="534377" cy="259045"/>
    <xdr:sp macro="" textlink="">
      <xdr:nvSpPr>
        <xdr:cNvPr id="681" name="テキスト ボックス 680"/>
        <xdr:cNvSpPr txBox="1"/>
      </xdr:nvSpPr>
      <xdr:spPr>
        <a:xfrm>
          <a:off x="14325111" y="160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155290</xdr:rowOff>
    </xdr:from>
    <xdr:to>
      <xdr:col>71</xdr:col>
      <xdr:colOff>177800</xdr:colOff>
      <xdr:row>98</xdr:row>
      <xdr:rowOff>70845</xdr:rowOff>
    </xdr:to>
    <xdr:cxnSp macro="">
      <xdr:nvCxnSpPr>
        <xdr:cNvPr id="682" name="直線コネクタ 681"/>
        <xdr:cNvCxnSpPr/>
      </xdr:nvCxnSpPr>
      <xdr:spPr>
        <a:xfrm>
          <a:off x="12814300" y="16785940"/>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83" name="フローチャート: 判断 682"/>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166564</xdr:rowOff>
    </xdr:from>
    <xdr:ext cx="534377" cy="259045"/>
    <xdr:sp macro="" textlink="">
      <xdr:nvSpPr>
        <xdr:cNvPr id="684" name="テキスト ボックス 683"/>
        <xdr:cNvSpPr txBox="1"/>
      </xdr:nvSpPr>
      <xdr:spPr>
        <a:xfrm>
          <a:off x="13436111" y="161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85" name="フローチャート: 判断 684"/>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147135</xdr:rowOff>
    </xdr:from>
    <xdr:ext cx="534377" cy="259045"/>
    <xdr:sp macro="" textlink="">
      <xdr:nvSpPr>
        <xdr:cNvPr id="686" name="テキスト ボックス 685"/>
        <xdr:cNvSpPr txBox="1"/>
      </xdr:nvSpPr>
      <xdr:spPr>
        <a:xfrm>
          <a:off x="12547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103302</xdr:rowOff>
    </xdr:from>
    <xdr:to>
      <xdr:col>85</xdr:col>
      <xdr:colOff>177800</xdr:colOff>
      <xdr:row>98</xdr:row>
      <xdr:rowOff>33452</xdr:rowOff>
    </xdr:to>
    <xdr:sp macro="" textlink="">
      <xdr:nvSpPr>
        <xdr:cNvPr id="692" name="楕円 691"/>
        <xdr:cNvSpPr/>
      </xdr:nvSpPr>
      <xdr:spPr>
        <a:xfrm>
          <a:off x="16268700" y="167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81729</xdr:rowOff>
    </xdr:from>
    <xdr:ext cx="534377" cy="259045"/>
    <xdr:sp macro="" textlink="">
      <xdr:nvSpPr>
        <xdr:cNvPr id="693" name="公債費該当値テキスト"/>
        <xdr:cNvSpPr txBox="1"/>
      </xdr:nvSpPr>
      <xdr:spPr>
        <a:xfrm>
          <a:off x="16370300" y="167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120173</xdr:rowOff>
    </xdr:from>
    <xdr:to>
      <xdr:col>81</xdr:col>
      <xdr:colOff>101600</xdr:colOff>
      <xdr:row>98</xdr:row>
      <xdr:rowOff>50323</xdr:rowOff>
    </xdr:to>
    <xdr:sp macro="" textlink="">
      <xdr:nvSpPr>
        <xdr:cNvPr id="694" name="楕円 693"/>
        <xdr:cNvSpPr/>
      </xdr:nvSpPr>
      <xdr:spPr>
        <a:xfrm>
          <a:off x="15430500" y="16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41450</xdr:rowOff>
    </xdr:from>
    <xdr:ext cx="534377" cy="259045"/>
    <xdr:sp macro="" textlink="">
      <xdr:nvSpPr>
        <xdr:cNvPr id="695" name="テキスト ボックス 694"/>
        <xdr:cNvSpPr txBox="1"/>
      </xdr:nvSpPr>
      <xdr:spPr>
        <a:xfrm>
          <a:off x="15201411" y="16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155423</xdr:rowOff>
    </xdr:from>
    <xdr:to>
      <xdr:col>76</xdr:col>
      <xdr:colOff>165100</xdr:colOff>
      <xdr:row>98</xdr:row>
      <xdr:rowOff>85573</xdr:rowOff>
    </xdr:to>
    <xdr:sp macro="" textlink="">
      <xdr:nvSpPr>
        <xdr:cNvPr id="696" name="楕円 695"/>
        <xdr:cNvSpPr/>
      </xdr:nvSpPr>
      <xdr:spPr>
        <a:xfrm>
          <a:off x="14541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76700</xdr:rowOff>
    </xdr:from>
    <xdr:ext cx="534377" cy="259045"/>
    <xdr:sp macro="" textlink="">
      <xdr:nvSpPr>
        <xdr:cNvPr id="697" name="テキスト ボックス 696"/>
        <xdr:cNvSpPr txBox="1"/>
      </xdr:nvSpPr>
      <xdr:spPr>
        <a:xfrm>
          <a:off x="14325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20045</xdr:rowOff>
    </xdr:from>
    <xdr:to>
      <xdr:col>72</xdr:col>
      <xdr:colOff>38100</xdr:colOff>
      <xdr:row>98</xdr:row>
      <xdr:rowOff>121645</xdr:rowOff>
    </xdr:to>
    <xdr:sp macro="" textlink="">
      <xdr:nvSpPr>
        <xdr:cNvPr id="698" name="楕円 697"/>
        <xdr:cNvSpPr/>
      </xdr:nvSpPr>
      <xdr:spPr>
        <a:xfrm>
          <a:off x="13652500" y="168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112772</xdr:rowOff>
    </xdr:from>
    <xdr:ext cx="534377" cy="259045"/>
    <xdr:sp macro="" textlink="">
      <xdr:nvSpPr>
        <xdr:cNvPr id="699" name="テキスト ボックス 698"/>
        <xdr:cNvSpPr txBox="1"/>
      </xdr:nvSpPr>
      <xdr:spPr>
        <a:xfrm>
          <a:off x="13436111" y="169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104490</xdr:rowOff>
    </xdr:from>
    <xdr:to>
      <xdr:col>67</xdr:col>
      <xdr:colOff>101600</xdr:colOff>
      <xdr:row>98</xdr:row>
      <xdr:rowOff>34640</xdr:rowOff>
    </xdr:to>
    <xdr:sp macro="" textlink="">
      <xdr:nvSpPr>
        <xdr:cNvPr id="700" name="楕円 699"/>
        <xdr:cNvSpPr/>
      </xdr:nvSpPr>
      <xdr:spPr>
        <a:xfrm>
          <a:off x="12763500" y="167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25767</xdr:rowOff>
    </xdr:from>
    <xdr:ext cx="534377" cy="259045"/>
    <xdr:sp macro="" textlink="">
      <xdr:nvSpPr>
        <xdr:cNvPr id="701" name="テキスト ボックス 700"/>
        <xdr:cNvSpPr txBox="1"/>
      </xdr:nvSpPr>
      <xdr:spPr>
        <a:xfrm>
          <a:off x="12547111" y="168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154940</xdr:rowOff>
    </xdr:from>
    <xdr:to>
      <xdr:col>116</xdr:col>
      <xdr:colOff>62864</xdr:colOff>
      <xdr:row>39</xdr:row>
      <xdr:rowOff>44450</xdr:rowOff>
    </xdr:to>
    <xdr:cxnSp macro="">
      <xdr:nvCxnSpPr>
        <xdr:cNvPr id="723" name="直線コネクタ 722"/>
        <xdr:cNvCxnSpPr/>
      </xdr:nvCxnSpPr>
      <xdr:spPr>
        <a:xfrm flipV="1">
          <a:off x="22159595" y="5126990"/>
          <a:ext cx="1269"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101617</xdr:rowOff>
    </xdr:from>
    <xdr:ext cx="378565" cy="259045"/>
    <xdr:sp macro="" textlink="">
      <xdr:nvSpPr>
        <xdr:cNvPr id="726" name="諸支出金最大値テキスト"/>
        <xdr:cNvSpPr txBox="1"/>
      </xdr:nvSpPr>
      <xdr:spPr>
        <a:xfrm>
          <a:off x="22212300" y="490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154940</xdr:rowOff>
    </xdr:from>
    <xdr:to>
      <xdr:col>116</xdr:col>
      <xdr:colOff>152400</xdr:colOff>
      <xdr:row>29</xdr:row>
      <xdr:rowOff>154940</xdr:rowOff>
    </xdr:to>
    <xdr:cxnSp macro="">
      <xdr:nvCxnSpPr>
        <xdr:cNvPr id="727" name="直線コネクタ 726"/>
        <xdr:cNvCxnSpPr/>
      </xdr:nvCxnSpPr>
      <xdr:spPr>
        <a:xfrm>
          <a:off x="22072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39387</xdr:rowOff>
    </xdr:from>
    <xdr:ext cx="313932" cy="259045"/>
    <xdr:sp macro="" textlink="">
      <xdr:nvSpPr>
        <xdr:cNvPr id="729" name="諸支出金平均値テキスト"/>
        <xdr:cNvSpPr txBox="1"/>
      </xdr:nvSpPr>
      <xdr:spPr>
        <a:xfrm>
          <a:off x="22212300" y="63830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30" name="フローチャート: 判断 729"/>
        <xdr:cNvSpPr/>
      </xdr:nvSpPr>
      <xdr:spPr>
        <a:xfrm>
          <a:off x="22110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32" name="フローチャート: 判断 731"/>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155592</xdr:rowOff>
    </xdr:from>
    <xdr:ext cx="313932" cy="259045"/>
    <xdr:sp macro="" textlink="">
      <xdr:nvSpPr>
        <xdr:cNvPr id="733" name="テキスト ボックス 732"/>
        <xdr:cNvSpPr txBox="1"/>
      </xdr:nvSpPr>
      <xdr:spPr>
        <a:xfrm>
          <a:off x="21153633" y="632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735" name="フローチャート: 判断 734"/>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109872</xdr:rowOff>
    </xdr:from>
    <xdr:ext cx="249299" cy="259045"/>
    <xdr:sp macro="" textlink="">
      <xdr:nvSpPr>
        <xdr:cNvPr id="736" name="テキスト ボックス 735"/>
        <xdr:cNvSpPr txBox="1"/>
      </xdr:nvSpPr>
      <xdr:spPr>
        <a:xfrm>
          <a:off x="203096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38" name="フローチャート: 判断 737"/>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94632</xdr:rowOff>
    </xdr:from>
    <xdr:ext cx="249299" cy="259045"/>
    <xdr:sp macro="" textlink="">
      <xdr:nvSpPr>
        <xdr:cNvPr id="739" name="テキスト ボックス 738"/>
        <xdr:cNvSpPr txBox="1"/>
      </xdr:nvSpPr>
      <xdr:spPr>
        <a:xfrm>
          <a:off x="19420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40" name="フローチャート: 判断 739"/>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121302</xdr:rowOff>
    </xdr:from>
    <xdr:ext cx="313932" cy="259045"/>
    <xdr:sp macro="" textlink="">
      <xdr:nvSpPr>
        <xdr:cNvPr id="741" name="テキスト ボックス 740"/>
        <xdr:cNvSpPr txBox="1"/>
      </xdr:nvSpPr>
      <xdr:spPr>
        <a:xfrm>
          <a:off x="18499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・商工費については、香川県営業時間短縮協力金等の新型コロナウイルス感染症対策経費の減少などにより、対前年度比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21.2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15,065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円）の減となっており、その程度は、グループ内平均額を下回っています。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・衛生費については、入院医療機関病床確保事業や軽症者等受入体制整備事業等の新型コロナウイルス感染症対策経費の減少などにより、対前年度比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42.0</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18,376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円）の減となっていますが、その程度は、グループ内平均額を下回っています。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・今後も、財政の持続可能性を確保しつつ、「人生１００年時代のフロンティア県」の実現に向けた各種施策に積極的に取り組みます。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ゴシック" pitchFamily="49" charset="-128"/>
              <a:ea typeface="ＭＳ ゴシック" pitchFamily="49" charset="-128"/>
            </a:rPr>
            <a:t>・財政調整基金については、年度間の財源の調整を行い、財政の健全性を確保することを目的としており、災害対策、景気変動による税収等の減、地方交付税の減等の備えとして積立を行っています。可能な限り財政調整基金の取崩しを抑制し、基金への積み増しを行ったことにより、Ｒ５年度の基金残高は対前年度比</a:t>
          </a:r>
          <a:r>
            <a:rPr kumimoji="1" lang="en-US" altLang="ja-JP" sz="800">
              <a:solidFill>
                <a:schemeClr val="tx1"/>
              </a:solidFill>
              <a:latin typeface="ＭＳ ゴシック" pitchFamily="49" charset="-128"/>
              <a:ea typeface="ＭＳ ゴシック" pitchFamily="49" charset="-128"/>
            </a:rPr>
            <a:t>2.2</a:t>
          </a:r>
          <a:r>
            <a:rPr kumimoji="1" lang="ja-JP" altLang="en-US" sz="800">
              <a:solidFill>
                <a:schemeClr val="tx1"/>
              </a:solidFill>
              <a:latin typeface="ＭＳ ゴシック" pitchFamily="49" charset="-128"/>
              <a:ea typeface="ＭＳ ゴシック" pitchFamily="49" charset="-128"/>
            </a:rPr>
            <a:t>％（△４億円）の微減に留まりました。財政調整基金残高の標準財政規模比は、</a:t>
          </a:r>
          <a:r>
            <a:rPr kumimoji="1" lang="en-US" altLang="ja-JP" sz="800">
              <a:solidFill>
                <a:schemeClr val="tx1"/>
              </a:solidFill>
              <a:latin typeface="ＭＳ ゴシック" pitchFamily="49" charset="-128"/>
              <a:ea typeface="ＭＳ ゴシック" pitchFamily="49" charset="-128"/>
            </a:rPr>
            <a:t>0.17</a:t>
          </a:r>
          <a:r>
            <a:rPr kumimoji="1" lang="ja-JP" altLang="en-US" sz="800">
              <a:solidFill>
                <a:schemeClr val="tx1"/>
              </a:solidFill>
              <a:latin typeface="ＭＳ ゴシック" pitchFamily="49" charset="-128"/>
              <a:ea typeface="ＭＳ ゴシック" pitchFamily="49" charset="-128"/>
            </a:rPr>
            <a:t>ポイント減少しています。</a:t>
          </a:r>
        </a:p>
        <a:p>
          <a:r>
            <a:rPr kumimoji="1" lang="ja-JP" altLang="en-US" sz="800">
              <a:solidFill>
                <a:schemeClr val="tx1"/>
              </a:solidFill>
              <a:latin typeface="ＭＳ ゴシック" pitchFamily="49" charset="-128"/>
              <a:ea typeface="ＭＳ ゴシック" pitchFamily="49" charset="-128"/>
            </a:rPr>
            <a:t>・実質収支額については、対前年度比</a:t>
          </a:r>
          <a:r>
            <a:rPr kumimoji="1" lang="en-US" altLang="ja-JP" sz="800">
              <a:solidFill>
                <a:schemeClr val="tx1"/>
              </a:solidFill>
              <a:latin typeface="ＭＳ ゴシック" pitchFamily="49" charset="-128"/>
              <a:ea typeface="ＭＳ ゴシック" pitchFamily="49" charset="-128"/>
            </a:rPr>
            <a:t>8.7</a:t>
          </a:r>
          <a:r>
            <a:rPr kumimoji="1" lang="ja-JP" altLang="en-US" sz="800">
              <a:solidFill>
                <a:schemeClr val="tx1"/>
              </a:solidFill>
              <a:latin typeface="ＭＳ ゴシック" pitchFamily="49" charset="-128"/>
              <a:ea typeface="ＭＳ ゴシック" pitchFamily="49" charset="-128"/>
            </a:rPr>
            <a:t>％（</a:t>
          </a:r>
          <a:r>
            <a:rPr kumimoji="1" lang="en-US" altLang="ja-JP" sz="800">
              <a:solidFill>
                <a:schemeClr val="tx1"/>
              </a:solidFill>
              <a:latin typeface="ＭＳ ゴシック" pitchFamily="49" charset="-128"/>
              <a:ea typeface="ＭＳ ゴシック" pitchFamily="49" charset="-128"/>
            </a:rPr>
            <a:t>6</a:t>
          </a:r>
          <a:r>
            <a:rPr kumimoji="1" lang="ja-JP" altLang="en-US" sz="800">
              <a:solidFill>
                <a:schemeClr val="tx1"/>
              </a:solidFill>
              <a:latin typeface="ＭＳ ゴシック" pitchFamily="49" charset="-128"/>
              <a:ea typeface="ＭＳ ゴシック" pitchFamily="49" charset="-128"/>
            </a:rPr>
            <a:t>億円）の増となり、標準財政規模比は、</a:t>
          </a:r>
          <a:r>
            <a:rPr kumimoji="1" lang="en-US" altLang="ja-JP" sz="800">
              <a:solidFill>
                <a:schemeClr val="tx1"/>
              </a:solidFill>
              <a:latin typeface="ＭＳ ゴシック" pitchFamily="49" charset="-128"/>
              <a:ea typeface="ＭＳ ゴシック" pitchFamily="49" charset="-128"/>
            </a:rPr>
            <a:t>0.19</a:t>
          </a:r>
          <a:r>
            <a:rPr kumimoji="1" lang="ja-JP" altLang="en-US" sz="800">
              <a:solidFill>
                <a:schemeClr val="tx1"/>
              </a:solidFill>
              <a:latin typeface="ＭＳ ゴシック" pitchFamily="49" charset="-128"/>
              <a:ea typeface="ＭＳ ゴシック" pitchFamily="49" charset="-128"/>
            </a:rPr>
            <a:t>ポイント増加しています。</a:t>
          </a:r>
        </a:p>
        <a:p>
          <a:r>
            <a:rPr kumimoji="1" lang="ja-JP" altLang="en-US" sz="800">
              <a:solidFill>
                <a:schemeClr val="tx1"/>
              </a:solidFill>
              <a:latin typeface="ＭＳ ゴシック" pitchFamily="49" charset="-128"/>
              <a:ea typeface="ＭＳ ゴシック" pitchFamily="49" charset="-128"/>
            </a:rPr>
            <a:t>・実質単年度収支は、単年度収支の増（</a:t>
          </a:r>
          <a:r>
            <a:rPr kumimoji="1" lang="en-US" altLang="ja-JP" sz="800">
              <a:solidFill>
                <a:schemeClr val="tx1"/>
              </a:solidFill>
              <a:latin typeface="ＭＳ ゴシック" pitchFamily="49" charset="-128"/>
              <a:ea typeface="ＭＳ ゴシック" pitchFamily="49" charset="-128"/>
            </a:rPr>
            <a:t>R4:△</a:t>
          </a:r>
          <a:r>
            <a:rPr kumimoji="1" lang="ja-JP" altLang="en-US" sz="800">
              <a:solidFill>
                <a:schemeClr val="tx1"/>
              </a:solidFill>
              <a:latin typeface="ＭＳ ゴシック" pitchFamily="49" charset="-128"/>
              <a:ea typeface="ＭＳ ゴシック" pitchFamily="49" charset="-128"/>
            </a:rPr>
            <a:t>４億円→</a:t>
          </a:r>
          <a:r>
            <a:rPr kumimoji="1" lang="en-US" altLang="ja-JP" sz="800">
              <a:solidFill>
                <a:schemeClr val="tx1"/>
              </a:solidFill>
              <a:latin typeface="ＭＳ ゴシック" pitchFamily="49" charset="-128"/>
              <a:ea typeface="ＭＳ ゴシック" pitchFamily="49" charset="-128"/>
            </a:rPr>
            <a:t>R5:</a:t>
          </a:r>
          <a:r>
            <a:rPr kumimoji="1" lang="ja-JP" altLang="en-US" sz="800">
              <a:solidFill>
                <a:schemeClr val="tx1"/>
              </a:solidFill>
              <a:latin typeface="ＭＳ ゴシック" pitchFamily="49" charset="-128"/>
              <a:ea typeface="ＭＳ ゴシック" pitchFamily="49" charset="-128"/>
            </a:rPr>
            <a:t>６億円）に加え、財政調整基金の積立額の減（△２億円）や取崩額の増（＋４億円）が単年度収支の増の範囲に留まったことにより、前年度に比べて</a:t>
          </a:r>
          <a:r>
            <a:rPr kumimoji="1" lang="en-US" altLang="ja-JP" sz="800">
              <a:solidFill>
                <a:schemeClr val="tx1"/>
              </a:solidFill>
              <a:latin typeface="ＭＳ ゴシック" pitchFamily="49" charset="-128"/>
              <a:ea typeface="ＭＳ ゴシック" pitchFamily="49" charset="-128"/>
            </a:rPr>
            <a:t>4</a:t>
          </a:r>
          <a:r>
            <a:rPr kumimoji="1" lang="ja-JP" altLang="en-US" sz="800">
              <a:solidFill>
                <a:schemeClr val="tx1"/>
              </a:solidFill>
              <a:latin typeface="ＭＳ ゴシック" pitchFamily="49" charset="-128"/>
              <a:ea typeface="ＭＳ ゴシック" pitchFamily="49" charset="-128"/>
            </a:rPr>
            <a:t>億円増加し、標準財政規模比は、</a:t>
          </a:r>
          <a:r>
            <a:rPr kumimoji="1" lang="en-US" altLang="ja-JP" sz="800">
              <a:solidFill>
                <a:schemeClr val="tx1"/>
              </a:solidFill>
              <a:latin typeface="ＭＳ ゴシック" pitchFamily="49" charset="-128"/>
              <a:ea typeface="ＭＳ ゴシック" pitchFamily="49" charset="-128"/>
            </a:rPr>
            <a:t>0.14</a:t>
          </a:r>
          <a:r>
            <a:rPr kumimoji="1" lang="ja-JP" altLang="en-US" sz="800">
              <a:solidFill>
                <a:schemeClr val="tx1"/>
              </a:solidFill>
              <a:latin typeface="ＭＳ ゴシック" pitchFamily="49" charset="-128"/>
              <a:ea typeface="ＭＳ ゴシック" pitchFamily="49" charset="-128"/>
            </a:rPr>
            <a:t>ポイント増加しています。</a:t>
          </a:r>
          <a:endParaRPr kumimoji="1" lang="en-US" altLang="ja-JP" sz="800">
            <a:solidFill>
              <a:schemeClr val="tx1"/>
            </a:solidFill>
            <a:latin typeface="ＭＳ ゴシック" pitchFamily="49" charset="-128"/>
            <a:ea typeface="ＭＳ ゴシック" pitchFamily="49" charset="-128"/>
          </a:endParaRPr>
        </a:p>
        <a:p>
          <a:r>
            <a:rPr kumimoji="1" lang="ja-JP" altLang="en-US" sz="800">
              <a:solidFill>
                <a:schemeClr val="tx1"/>
              </a:solidFill>
              <a:latin typeface="ＭＳ ゴシック" pitchFamily="49" charset="-128"/>
              <a:ea typeface="ＭＳ ゴシック" pitchFamily="49" charset="-128"/>
            </a:rPr>
            <a:t>・今後も、山積する諸課題に的確に対応し、県民の安全・安心なくらしを守り、県内経済の発展を支援するため、必要となる財政支出を効率的・効果的に行っていくことが重要であることから、中長期を見据えた、計画的で持続可能な財政運営を行っ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・いずれの会計においても、実質赤字額は生じていません。</a:t>
          </a:r>
        </a:p>
        <a:p>
          <a:r>
            <a:rPr kumimoji="1" lang="ja-JP" altLang="en-US" sz="1400">
              <a:solidFill>
                <a:schemeClr val="tx1"/>
              </a:solidFill>
              <a:latin typeface="ＭＳ ゴシック" pitchFamily="49" charset="-128"/>
              <a:ea typeface="ＭＳ ゴシック" pitchFamily="49" charset="-128"/>
            </a:rPr>
            <a:t>・今後も、一般会計及びその他の会計とも、収入確保及び歳出削減に努めます。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・令和５年度の元利償還金等は、前年度に比べ、元利償還金の減少（</a:t>
          </a:r>
          <a:r>
            <a:rPr kumimoji="1" lang="en-US" altLang="ja-JP" sz="1400">
              <a:solidFill>
                <a:schemeClr val="tx1"/>
              </a:solidFill>
              <a:latin typeface="ＭＳ ゴシック" pitchFamily="49" charset="-128"/>
              <a:ea typeface="ＭＳ ゴシック" pitchFamily="49" charset="-128"/>
            </a:rPr>
            <a:t>164</a:t>
          </a:r>
          <a:r>
            <a:rPr kumimoji="1" lang="ja-JP" altLang="en-US" sz="1400">
              <a:solidFill>
                <a:schemeClr val="tx1"/>
              </a:solidFill>
              <a:latin typeface="ＭＳ ゴシック" pitchFamily="49" charset="-128"/>
              <a:ea typeface="ＭＳ ゴシック" pitchFamily="49" charset="-128"/>
            </a:rPr>
            <a:t>百万円）、臨海工業地帯造成事業特別会計等の公営企業債の元利償還金に対する繰入金の減少（</a:t>
          </a:r>
          <a:r>
            <a:rPr kumimoji="1" lang="en-US" altLang="ja-JP" sz="1400">
              <a:solidFill>
                <a:schemeClr val="tx1"/>
              </a:solidFill>
              <a:latin typeface="ＭＳ ゴシック" pitchFamily="49" charset="-128"/>
              <a:ea typeface="ＭＳ ゴシック" pitchFamily="49" charset="-128"/>
            </a:rPr>
            <a:t>130</a:t>
          </a:r>
          <a:r>
            <a:rPr kumimoji="1" lang="ja-JP" altLang="en-US" sz="1400">
              <a:solidFill>
                <a:schemeClr val="tx1"/>
              </a:solidFill>
              <a:latin typeface="ＭＳ ゴシック" pitchFamily="49" charset="-128"/>
              <a:ea typeface="ＭＳ ゴシック" pitchFamily="49" charset="-128"/>
            </a:rPr>
            <a:t>百万円）などに伴い、</a:t>
          </a:r>
          <a:r>
            <a:rPr kumimoji="1" lang="en-US" altLang="ja-JP" sz="1400">
              <a:solidFill>
                <a:schemeClr val="tx1"/>
              </a:solidFill>
              <a:latin typeface="ＭＳ ゴシック" pitchFamily="49" charset="-128"/>
              <a:ea typeface="ＭＳ ゴシック" pitchFamily="49" charset="-128"/>
            </a:rPr>
            <a:t>452</a:t>
          </a:r>
          <a:r>
            <a:rPr kumimoji="1" lang="ja-JP" altLang="en-US" sz="1400">
              <a:solidFill>
                <a:schemeClr val="tx1"/>
              </a:solidFill>
              <a:latin typeface="ＭＳ ゴシック" pitchFamily="49" charset="-128"/>
              <a:ea typeface="ＭＳ ゴシック" pitchFamily="49" charset="-128"/>
            </a:rPr>
            <a:t>百万円減少しています。</a:t>
          </a:r>
        </a:p>
        <a:p>
          <a:endParaRPr kumimoji="1" lang="ja-JP" altLang="en-US"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・算入公債費等については、臨時財政対策債の償還費の減少（</a:t>
          </a:r>
          <a:r>
            <a:rPr kumimoji="1" lang="en-US" altLang="ja-JP" sz="1400">
              <a:solidFill>
                <a:schemeClr val="tx1"/>
              </a:solidFill>
              <a:latin typeface="ＭＳ ゴシック" pitchFamily="49" charset="-128"/>
              <a:ea typeface="ＭＳ ゴシック" pitchFamily="49" charset="-128"/>
            </a:rPr>
            <a:t>398</a:t>
          </a:r>
          <a:r>
            <a:rPr kumimoji="1" lang="ja-JP" altLang="en-US" sz="1400">
              <a:solidFill>
                <a:schemeClr val="tx1"/>
              </a:solidFill>
              <a:latin typeface="ＭＳ ゴシック" pitchFamily="49" charset="-128"/>
              <a:ea typeface="ＭＳ ゴシック" pitchFamily="49" charset="-128"/>
            </a:rPr>
            <a:t>百万円）などに伴い、</a:t>
          </a:r>
          <a:r>
            <a:rPr kumimoji="1" lang="en-US" altLang="ja-JP" sz="1400">
              <a:solidFill>
                <a:schemeClr val="tx1"/>
              </a:solidFill>
              <a:latin typeface="ＭＳ ゴシック" pitchFamily="49" charset="-128"/>
              <a:ea typeface="ＭＳ ゴシック" pitchFamily="49" charset="-128"/>
            </a:rPr>
            <a:t>1,262</a:t>
          </a:r>
          <a:r>
            <a:rPr kumimoji="1" lang="ja-JP" altLang="en-US" sz="1400">
              <a:solidFill>
                <a:schemeClr val="tx1"/>
              </a:solidFill>
              <a:latin typeface="ＭＳ ゴシック" pitchFamily="49" charset="-128"/>
              <a:ea typeface="ＭＳ ゴシック" pitchFamily="49" charset="-128"/>
            </a:rPr>
            <a:t>百万円減少しており、実質公債費比率の分子（（</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））は増加しています。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・満期一括償還地方債の残高はありません。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・将来負担額（</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）については、地方債残高の減少や、退職手当負担見込額の減少等により</a:t>
          </a:r>
          <a:r>
            <a:rPr kumimoji="1" lang="en-US" altLang="ja-JP" sz="1400">
              <a:solidFill>
                <a:schemeClr val="tx1"/>
              </a:solidFill>
              <a:latin typeface="ＭＳ ゴシック" pitchFamily="49" charset="-128"/>
              <a:ea typeface="ＭＳ ゴシック" pitchFamily="49" charset="-128"/>
            </a:rPr>
            <a:t>282</a:t>
          </a:r>
          <a:r>
            <a:rPr kumimoji="1" lang="ja-JP" altLang="en-US" sz="1400">
              <a:solidFill>
                <a:schemeClr val="tx1"/>
              </a:solidFill>
              <a:latin typeface="ＭＳ ゴシック" pitchFamily="49" charset="-128"/>
              <a:ea typeface="ＭＳ ゴシック" pitchFamily="49" charset="-128"/>
            </a:rPr>
            <a:t>億円減少しています。</a:t>
          </a:r>
        </a:p>
        <a:p>
          <a:endParaRPr kumimoji="1" lang="ja-JP" altLang="en-US"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・充当可能財源等（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）については、基準財政需要額算入見込額の減等により</a:t>
          </a:r>
          <a:r>
            <a:rPr kumimoji="1" lang="en-US" altLang="ja-JP" sz="1400">
              <a:solidFill>
                <a:schemeClr val="tx1"/>
              </a:solidFill>
              <a:latin typeface="ＭＳ ゴシック" pitchFamily="49" charset="-128"/>
              <a:ea typeface="ＭＳ ゴシック" pitchFamily="49" charset="-128"/>
            </a:rPr>
            <a:t>198</a:t>
          </a:r>
          <a:r>
            <a:rPr kumimoji="1" lang="ja-JP" altLang="en-US" sz="1400">
              <a:solidFill>
                <a:schemeClr val="tx1"/>
              </a:solidFill>
              <a:latin typeface="ＭＳ ゴシック" pitchFamily="49" charset="-128"/>
              <a:ea typeface="ＭＳ ゴシック" pitchFamily="49" charset="-128"/>
            </a:rPr>
            <a:t>億円減少しています。</a:t>
          </a:r>
        </a:p>
        <a:p>
          <a:endParaRPr kumimoji="1" lang="ja-JP" altLang="en-US"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・将来負担額（</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）、充当可能財源等（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）ともに減少していますが、将来負担額（</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）の減少額の方が大きいため、将来負担比率の分子（（</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））は減少しています。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・「財政調整基金」及び「減債基金」においては、令和４年度決算における剰余金等を両基金合計で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億円積み立てた一方で、各種歳入確保策を講じてもなお財源不足が見込まれたため、両基金合計で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・また、「地域医療介護総合確保基金」などを含む「その他特定目的基金」では、事業実施の原資となる国庫支出金等（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億円）のほか、定年延長制度の導入に伴い、令和６年度に必要となる退職手当への財源として香川県職員退職手当基金への積立て（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億円）を行う一方で、事業実施の財源とするため、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再推計）の財政運営ビジョンに基づき、災害への対応など不測の財政需要にも対応できるよう、毎年度、過去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年の平均取崩し額を上回る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億円以上の財源対策用基金の残高を確保します。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・産業基盤造成基金　　　　　　　：近代産業の育成に必要な立地条件の整備及び観光資源の開発促進並びに東京都及びその周辺地域に</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おける拠点機能の確保のため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・吉野川総合開発香川用水事業基金：吉野川総合開発香川用水事業の健全な運営のため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・長期投資準備基金　　　　　　　：長期的展望の下に、県勢の発展に資する大規模事業の計画的な推進を図るため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・職員退職手当基金　            ：退職手当の支給に要する経費の財源に充てるため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：地域における医療及び介護の総合的な確保の促進に関する法律に規定する県計画において定める事業を</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実施するため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・産業基盤造成基金　　　　　　　：県有財産売却益の一部（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億円）等の積立てを行ったことから、残高は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・吉野川総合開発香川用水事業基金：香川用水の管理に要する経費の財源として取崩し（２億円）を行った一方で、市町が行う公共施設整備事業等の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過年度貸付金に係る返還金の積立て（２億円）を行った結果、残高は微減となりました。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・長期投資準備基金　　　　　　　：県立アリーナ整備の財源として取崩し（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億円）を行ったことから、残高は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億円減少しました。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・職員退職手当基金　　　　　　　：定年延長制度の導入に伴い、Ｒ６年度に必要となる退職手当に充当するための財源として、Ｒ５年度においては、積立て</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億円）のみを行ったことから、残高は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：介護サービス施設等のサービス継続支援事業等の財源として取崩し（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億円）を行った一方で、国の補助金等の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積立て（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億円）を行ったことから、残高は６億円減少しました。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・それぞれの基金の目的に沿って、計画的に活用してまいります。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・令和４年度決算剰余金の２分の１相当額等の積立て（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億円）を行った一方で、各種歳入確保策を講じたものの、なお財源不足が見込まれたため、取崩し（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億円）を行った結果、残高は減少しました。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再推計）の財政運営ビジョンに基づき、災害への対応など不測の財政需要にも対応できるよう、毎年度、過去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年の平均取崩し額を上回る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億円以上の財源対策用基金の残高を確保します。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・決算剰余金の一部等の積立て（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億円）を行った一方で、各種歳入確保策を講じたものの、なお財源不足が見込まれたため、取崩し（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億円）を行った結果、残高は増加しました。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再推計）の財政運営ビジョンに基づき、災害への対応など不測の財政需要にも対応できるよう、毎年度、過去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年の平均取崩し額を上回る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億円以上の財源対策用基金の残高を確保します。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zoomScale="85" zoomScaleNormal="85"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x14ac:dyDescent="0.2">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15">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477854963</v>
      </c>
      <c r="BO4" s="411"/>
      <c r="BP4" s="411"/>
      <c r="BQ4" s="411"/>
      <c r="BR4" s="411"/>
      <c r="BS4" s="411"/>
      <c r="BT4" s="411"/>
      <c r="BU4" s="412"/>
      <c r="BV4" s="410">
        <v>515593484</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2.6</v>
      </c>
      <c r="CU4" s="560"/>
      <c r="CV4" s="560"/>
      <c r="CW4" s="560"/>
      <c r="CX4" s="560"/>
      <c r="CY4" s="560"/>
      <c r="CZ4" s="560"/>
      <c r="DA4" s="561"/>
      <c r="DB4" s="559">
        <v>2.4</v>
      </c>
      <c r="DC4" s="560"/>
      <c r="DD4" s="560"/>
      <c r="DE4" s="560"/>
      <c r="DF4" s="560"/>
      <c r="DG4" s="560"/>
      <c r="DH4" s="560"/>
      <c r="DI4" s="561"/>
    </row>
    <row r="5" spans="1:119" ht="18.75" customHeight="1" thickBot="1" x14ac:dyDescent="0.2">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462664477</v>
      </c>
      <c r="BO5" s="390"/>
      <c r="BP5" s="390"/>
      <c r="BQ5" s="390"/>
      <c r="BR5" s="390"/>
      <c r="BS5" s="390"/>
      <c r="BT5" s="390"/>
      <c r="BU5" s="391"/>
      <c r="BV5" s="389">
        <v>501282880</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92.4</v>
      </c>
      <c r="CU5" s="384"/>
      <c r="CV5" s="384"/>
      <c r="CW5" s="384"/>
      <c r="CX5" s="384"/>
      <c r="CY5" s="384"/>
      <c r="CZ5" s="384"/>
      <c r="DA5" s="385"/>
      <c r="DB5" s="383">
        <v>94</v>
      </c>
      <c r="DC5" s="384"/>
      <c r="DD5" s="384"/>
      <c r="DE5" s="384"/>
      <c r="DF5" s="384"/>
      <c r="DG5" s="384"/>
      <c r="DH5" s="384"/>
      <c r="DI5" s="385"/>
    </row>
    <row r="6" spans="1:119" ht="18.75" customHeight="1" x14ac:dyDescent="0.15">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12850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15190486</v>
      </c>
      <c r="BO6" s="390"/>
      <c r="BP6" s="390"/>
      <c r="BQ6" s="390"/>
      <c r="BR6" s="390"/>
      <c r="BS6" s="390"/>
      <c r="BT6" s="390"/>
      <c r="BU6" s="391"/>
      <c r="BV6" s="389">
        <v>14310604</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93.3</v>
      </c>
      <c r="CU6" s="513"/>
      <c r="CV6" s="513"/>
      <c r="CW6" s="513"/>
      <c r="CX6" s="513"/>
      <c r="CY6" s="513"/>
      <c r="CZ6" s="513"/>
      <c r="DA6" s="514"/>
      <c r="DB6" s="512">
        <v>96.1</v>
      </c>
      <c r="DC6" s="513"/>
      <c r="DD6" s="513"/>
      <c r="DE6" s="513"/>
      <c r="DF6" s="513"/>
      <c r="DG6" s="513"/>
      <c r="DH6" s="513"/>
      <c r="DI6" s="514"/>
    </row>
    <row r="7" spans="1:119" ht="18.75" customHeight="1" x14ac:dyDescent="0.15">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1</v>
      </c>
      <c r="AJ7" s="433"/>
      <c r="AK7" s="433"/>
      <c r="AL7" s="433"/>
      <c r="AM7" s="433"/>
      <c r="AN7" s="433"/>
      <c r="AO7" s="433"/>
      <c r="AP7" s="434"/>
      <c r="AQ7" s="432">
        <v>9800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8083798</v>
      </c>
      <c r="BO7" s="390"/>
      <c r="BP7" s="390"/>
      <c r="BQ7" s="390"/>
      <c r="BR7" s="390"/>
      <c r="BS7" s="390"/>
      <c r="BT7" s="390"/>
      <c r="BU7" s="391"/>
      <c r="BV7" s="389">
        <v>7772631</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270112017</v>
      </c>
      <c r="CU7" s="390"/>
      <c r="CV7" s="390"/>
      <c r="CW7" s="390"/>
      <c r="CX7" s="390"/>
      <c r="CY7" s="390"/>
      <c r="CZ7" s="390"/>
      <c r="DA7" s="391"/>
      <c r="DB7" s="389">
        <v>268414402</v>
      </c>
      <c r="DC7" s="390"/>
      <c r="DD7" s="390"/>
      <c r="DE7" s="390"/>
      <c r="DF7" s="390"/>
      <c r="DG7" s="390"/>
      <c r="DH7" s="390"/>
      <c r="DI7" s="391"/>
    </row>
    <row r="8" spans="1:119" ht="18.75" customHeight="1" thickBot="1" x14ac:dyDescent="0.2">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8100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7106688</v>
      </c>
      <c r="BO8" s="390"/>
      <c r="BP8" s="390"/>
      <c r="BQ8" s="390"/>
      <c r="BR8" s="390"/>
      <c r="BS8" s="390"/>
      <c r="BT8" s="390"/>
      <c r="BU8" s="391"/>
      <c r="BV8" s="389">
        <v>6537973</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0.44329000000000002</v>
      </c>
      <c r="CU8" s="510"/>
      <c r="CV8" s="510"/>
      <c r="CW8" s="510"/>
      <c r="CX8" s="510"/>
      <c r="CY8" s="510"/>
      <c r="CZ8" s="510"/>
      <c r="DA8" s="511"/>
      <c r="DB8" s="509">
        <v>0.45136999999999999</v>
      </c>
      <c r="DC8" s="510"/>
      <c r="DD8" s="510"/>
      <c r="DE8" s="510"/>
      <c r="DF8" s="510"/>
      <c r="DG8" s="510"/>
      <c r="DH8" s="510"/>
      <c r="DI8" s="511"/>
    </row>
    <row r="9" spans="1:119" ht="18.75" customHeight="1" thickBot="1" x14ac:dyDescent="0.2">
      <c r="A9" s="162"/>
      <c r="B9" s="521" t="s">
        <v>104</v>
      </c>
      <c r="C9" s="482"/>
      <c r="D9" s="482"/>
      <c r="E9" s="482"/>
      <c r="F9" s="482"/>
      <c r="G9" s="482"/>
      <c r="H9" s="482"/>
      <c r="I9" s="482"/>
      <c r="J9" s="482"/>
      <c r="K9" s="483"/>
      <c r="L9" s="527" t="s">
        <v>105</v>
      </c>
      <c r="M9" s="528"/>
      <c r="N9" s="528"/>
      <c r="O9" s="528"/>
      <c r="P9" s="528"/>
      <c r="Q9" s="529"/>
      <c r="R9" s="530">
        <v>950244</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9400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568715</v>
      </c>
      <c r="BO9" s="390"/>
      <c r="BP9" s="390"/>
      <c r="BQ9" s="390"/>
      <c r="BR9" s="390"/>
      <c r="BS9" s="390"/>
      <c r="BT9" s="390"/>
      <c r="BU9" s="391"/>
      <c r="BV9" s="389">
        <v>-396235</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18.100000000000001</v>
      </c>
      <c r="CU9" s="384"/>
      <c r="CV9" s="384"/>
      <c r="CW9" s="384"/>
      <c r="CX9" s="384"/>
      <c r="CY9" s="384"/>
      <c r="CZ9" s="384"/>
      <c r="DA9" s="385"/>
      <c r="DB9" s="383">
        <v>17.8</v>
      </c>
      <c r="DC9" s="384"/>
      <c r="DD9" s="384"/>
      <c r="DE9" s="384"/>
      <c r="DF9" s="384"/>
      <c r="DG9" s="384"/>
      <c r="DH9" s="384"/>
      <c r="DI9" s="385"/>
    </row>
    <row r="10" spans="1:119" ht="18.75" customHeight="1" x14ac:dyDescent="0.15">
      <c r="A10" s="162"/>
      <c r="B10" s="522"/>
      <c r="C10" s="380"/>
      <c r="D10" s="380"/>
      <c r="E10" s="380"/>
      <c r="F10" s="380"/>
      <c r="G10" s="380"/>
      <c r="H10" s="380"/>
      <c r="I10" s="380"/>
      <c r="J10" s="380"/>
      <c r="K10" s="523"/>
      <c r="L10" s="429" t="s">
        <v>109</v>
      </c>
      <c r="M10" s="430"/>
      <c r="N10" s="430"/>
      <c r="O10" s="430"/>
      <c r="P10" s="430"/>
      <c r="Q10" s="431"/>
      <c r="R10" s="432">
        <v>976263</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8500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3190161</v>
      </c>
      <c r="BO10" s="390"/>
      <c r="BP10" s="390"/>
      <c r="BQ10" s="390"/>
      <c r="BR10" s="390"/>
      <c r="BS10" s="390"/>
      <c r="BT10" s="390"/>
      <c r="BU10" s="391"/>
      <c r="BV10" s="389">
        <v>3391129</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39</v>
      </c>
      <c r="AJ11" s="433"/>
      <c r="AK11" s="433"/>
      <c r="AL11" s="433"/>
      <c r="AM11" s="433"/>
      <c r="AN11" s="433"/>
      <c r="AO11" s="433"/>
      <c r="AP11" s="434"/>
      <c r="AQ11" s="432">
        <v>8000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15">
      <c r="A12" s="162"/>
      <c r="B12" s="457" t="s">
        <v>119</v>
      </c>
      <c r="C12" s="458"/>
      <c r="D12" s="458"/>
      <c r="E12" s="458"/>
      <c r="F12" s="458"/>
      <c r="G12" s="458"/>
      <c r="H12" s="458"/>
      <c r="I12" s="458"/>
      <c r="J12" s="458"/>
      <c r="K12" s="459"/>
      <c r="L12" s="466" t="s">
        <v>120</v>
      </c>
      <c r="M12" s="467"/>
      <c r="N12" s="467"/>
      <c r="O12" s="467"/>
      <c r="P12" s="467"/>
      <c r="Q12" s="468"/>
      <c r="R12" s="469">
        <v>948585</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3561321</v>
      </c>
      <c r="BO12" s="390"/>
      <c r="BP12" s="390"/>
      <c r="BQ12" s="390"/>
      <c r="BR12" s="390"/>
      <c r="BS12" s="390"/>
      <c r="BT12" s="390"/>
      <c r="BU12" s="391"/>
      <c r="BV12" s="389">
        <v>3187002</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
      <c r="A13" s="162"/>
      <c r="B13" s="460"/>
      <c r="C13" s="461"/>
      <c r="D13" s="461"/>
      <c r="E13" s="461"/>
      <c r="F13" s="461"/>
      <c r="G13" s="461"/>
      <c r="H13" s="461"/>
      <c r="I13" s="461"/>
      <c r="J13" s="461"/>
      <c r="K13" s="462"/>
      <c r="L13" s="166"/>
      <c r="M13" s="448" t="s">
        <v>127</v>
      </c>
      <c r="N13" s="449"/>
      <c r="O13" s="449"/>
      <c r="P13" s="449"/>
      <c r="Q13" s="450"/>
      <c r="R13" s="492">
        <v>931557</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197555</v>
      </c>
      <c r="BO13" s="390"/>
      <c r="BP13" s="390"/>
      <c r="BQ13" s="390"/>
      <c r="BR13" s="390"/>
      <c r="BS13" s="390"/>
      <c r="BT13" s="390"/>
      <c r="BU13" s="391"/>
      <c r="BV13" s="389">
        <v>-192108</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10.199999999999999</v>
      </c>
      <c r="CU13" s="384"/>
      <c r="CV13" s="384"/>
      <c r="CW13" s="384"/>
      <c r="CX13" s="384"/>
      <c r="CY13" s="384"/>
      <c r="CZ13" s="384"/>
      <c r="DA13" s="385"/>
      <c r="DB13" s="383">
        <v>9.9</v>
      </c>
      <c r="DC13" s="384"/>
      <c r="DD13" s="384"/>
      <c r="DE13" s="384"/>
      <c r="DF13" s="384"/>
      <c r="DG13" s="384"/>
      <c r="DH13" s="384"/>
      <c r="DI13" s="385"/>
    </row>
    <row r="14" spans="1:119" ht="18.75" customHeight="1" thickBot="1" x14ac:dyDescent="0.2">
      <c r="A14" s="162"/>
      <c r="B14" s="460"/>
      <c r="C14" s="461"/>
      <c r="D14" s="461"/>
      <c r="E14" s="461"/>
      <c r="F14" s="461"/>
      <c r="G14" s="461"/>
      <c r="H14" s="461"/>
      <c r="I14" s="461"/>
      <c r="J14" s="461"/>
      <c r="K14" s="462"/>
      <c r="L14" s="445" t="s">
        <v>130</v>
      </c>
      <c r="M14" s="507"/>
      <c r="N14" s="507"/>
      <c r="O14" s="507"/>
      <c r="P14" s="507"/>
      <c r="Q14" s="508"/>
      <c r="R14" s="451">
        <v>956787</v>
      </c>
      <c r="S14" s="452"/>
      <c r="T14" s="452"/>
      <c r="U14" s="452"/>
      <c r="V14" s="453"/>
      <c r="W14" s="475"/>
      <c r="X14" s="476"/>
      <c r="Y14" s="477"/>
      <c r="Z14" s="429" t="s">
        <v>131</v>
      </c>
      <c r="AA14" s="430"/>
      <c r="AB14" s="430"/>
      <c r="AC14" s="430"/>
      <c r="AD14" s="430"/>
      <c r="AE14" s="430"/>
      <c r="AF14" s="430"/>
      <c r="AG14" s="430"/>
      <c r="AH14" s="431"/>
      <c r="AI14" s="432">
        <v>3731</v>
      </c>
      <c r="AJ14" s="433"/>
      <c r="AK14" s="433"/>
      <c r="AL14" s="433"/>
      <c r="AM14" s="434"/>
      <c r="AN14" s="432">
        <v>12039937</v>
      </c>
      <c r="AO14" s="433"/>
      <c r="AP14" s="433"/>
      <c r="AQ14" s="433"/>
      <c r="AR14" s="433"/>
      <c r="AS14" s="434"/>
      <c r="AT14" s="432">
        <v>3227</v>
      </c>
      <c r="AU14" s="433"/>
      <c r="AV14" s="433"/>
      <c r="AW14" s="433"/>
      <c r="AX14" s="433"/>
      <c r="AY14" s="435"/>
      <c r="AZ14" s="407" t="s">
        <v>132</v>
      </c>
      <c r="BA14" s="408"/>
      <c r="BB14" s="408"/>
      <c r="BC14" s="408"/>
      <c r="BD14" s="408"/>
      <c r="BE14" s="408"/>
      <c r="BF14" s="408"/>
      <c r="BG14" s="408"/>
      <c r="BH14" s="408"/>
      <c r="BI14" s="408"/>
      <c r="BJ14" s="408"/>
      <c r="BK14" s="408"/>
      <c r="BL14" s="408"/>
      <c r="BM14" s="409"/>
      <c r="BN14" s="410">
        <v>110246240</v>
      </c>
      <c r="BO14" s="411"/>
      <c r="BP14" s="411"/>
      <c r="BQ14" s="411"/>
      <c r="BR14" s="411"/>
      <c r="BS14" s="411"/>
      <c r="BT14" s="411"/>
      <c r="BU14" s="412"/>
      <c r="BV14" s="410">
        <v>108502076</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165.1</v>
      </c>
      <c r="CU14" s="440"/>
      <c r="CV14" s="440"/>
      <c r="CW14" s="440"/>
      <c r="CX14" s="440"/>
      <c r="CY14" s="440"/>
      <c r="CZ14" s="440"/>
      <c r="DA14" s="441"/>
      <c r="DB14" s="439">
        <v>170.9</v>
      </c>
      <c r="DC14" s="440"/>
      <c r="DD14" s="440"/>
      <c r="DE14" s="440"/>
      <c r="DF14" s="440"/>
      <c r="DG14" s="440"/>
      <c r="DH14" s="440"/>
      <c r="DI14" s="441"/>
    </row>
    <row r="15" spans="1:119" ht="18.75" customHeight="1" x14ac:dyDescent="0.15">
      <c r="A15" s="162"/>
      <c r="B15" s="460"/>
      <c r="C15" s="461"/>
      <c r="D15" s="461"/>
      <c r="E15" s="461"/>
      <c r="F15" s="461"/>
      <c r="G15" s="461"/>
      <c r="H15" s="461"/>
      <c r="I15" s="461"/>
      <c r="J15" s="461"/>
      <c r="K15" s="462"/>
      <c r="L15" s="166"/>
      <c r="M15" s="448" t="s">
        <v>127</v>
      </c>
      <c r="N15" s="449"/>
      <c r="O15" s="449"/>
      <c r="P15" s="449"/>
      <c r="Q15" s="450"/>
      <c r="R15" s="451">
        <v>942034</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241052354</v>
      </c>
      <c r="BO15" s="390"/>
      <c r="BP15" s="390"/>
      <c r="BQ15" s="390"/>
      <c r="BR15" s="390"/>
      <c r="BS15" s="390"/>
      <c r="BT15" s="390"/>
      <c r="BU15" s="391"/>
      <c r="BV15" s="389">
        <v>236343528</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9</v>
      </c>
      <c r="AJ16" s="433"/>
      <c r="AK16" s="433"/>
      <c r="AL16" s="433"/>
      <c r="AM16" s="434"/>
      <c r="AN16" s="432">
        <v>28836</v>
      </c>
      <c r="AO16" s="433"/>
      <c r="AP16" s="433"/>
      <c r="AQ16" s="433"/>
      <c r="AR16" s="433"/>
      <c r="AS16" s="434"/>
      <c r="AT16" s="432">
        <v>3204</v>
      </c>
      <c r="AU16" s="433"/>
      <c r="AV16" s="433"/>
      <c r="AW16" s="433"/>
      <c r="AX16" s="433"/>
      <c r="AY16" s="435"/>
      <c r="AZ16" s="386" t="s">
        <v>140</v>
      </c>
      <c r="BA16" s="387"/>
      <c r="BB16" s="387"/>
      <c r="BC16" s="387"/>
      <c r="BD16" s="387"/>
      <c r="BE16" s="387"/>
      <c r="BF16" s="387"/>
      <c r="BG16" s="387"/>
      <c r="BH16" s="387"/>
      <c r="BI16" s="387"/>
      <c r="BJ16" s="387"/>
      <c r="BK16" s="387"/>
      <c r="BL16" s="387"/>
      <c r="BM16" s="388"/>
      <c r="BN16" s="389">
        <v>136621947</v>
      </c>
      <c r="BO16" s="390"/>
      <c r="BP16" s="390"/>
      <c r="BQ16" s="390"/>
      <c r="BR16" s="390"/>
      <c r="BS16" s="390"/>
      <c r="BT16" s="390"/>
      <c r="BU16" s="391"/>
      <c r="BV16" s="389">
        <v>134777683</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1870</v>
      </c>
      <c r="AJ17" s="433"/>
      <c r="AK17" s="433"/>
      <c r="AL17" s="433"/>
      <c r="AM17" s="434"/>
      <c r="AN17" s="432">
        <v>6107420</v>
      </c>
      <c r="AO17" s="433"/>
      <c r="AP17" s="433"/>
      <c r="AQ17" s="433"/>
      <c r="AR17" s="433"/>
      <c r="AS17" s="434"/>
      <c r="AT17" s="432">
        <v>3266</v>
      </c>
      <c r="AU17" s="433"/>
      <c r="AV17" s="433"/>
      <c r="AW17" s="433"/>
      <c r="AX17" s="433"/>
      <c r="AY17" s="435"/>
      <c r="AZ17" s="386" t="s">
        <v>144</v>
      </c>
      <c r="BA17" s="387"/>
      <c r="BB17" s="387"/>
      <c r="BC17" s="387"/>
      <c r="BD17" s="387"/>
      <c r="BE17" s="387"/>
      <c r="BF17" s="387"/>
      <c r="BG17" s="387"/>
      <c r="BH17" s="387"/>
      <c r="BI17" s="387"/>
      <c r="BJ17" s="387"/>
      <c r="BK17" s="387"/>
      <c r="BL17" s="387"/>
      <c r="BM17" s="388"/>
      <c r="BN17" s="389">
        <v>251207605</v>
      </c>
      <c r="BO17" s="390"/>
      <c r="BP17" s="390"/>
      <c r="BQ17" s="390"/>
      <c r="BR17" s="390"/>
      <c r="BS17" s="390"/>
      <c r="BT17" s="390"/>
      <c r="BU17" s="391"/>
      <c r="BV17" s="389">
        <v>254909400</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2"/>
      <c r="B18" s="424" t="s">
        <v>145</v>
      </c>
      <c r="C18" s="425"/>
      <c r="D18" s="425"/>
      <c r="E18" s="425"/>
      <c r="F18" s="425"/>
      <c r="G18" s="425"/>
      <c r="H18" s="425"/>
      <c r="I18" s="425"/>
      <c r="J18" s="425"/>
      <c r="K18" s="426"/>
      <c r="L18" s="427">
        <v>1877</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7222</v>
      </c>
      <c r="AJ18" s="433"/>
      <c r="AK18" s="433"/>
      <c r="AL18" s="433"/>
      <c r="AM18" s="434"/>
      <c r="AN18" s="432">
        <v>25862346</v>
      </c>
      <c r="AO18" s="433"/>
      <c r="AP18" s="433"/>
      <c r="AQ18" s="433"/>
      <c r="AR18" s="433"/>
      <c r="AS18" s="434"/>
      <c r="AT18" s="432">
        <v>3581</v>
      </c>
      <c r="AU18" s="433"/>
      <c r="AV18" s="433"/>
      <c r="AW18" s="433"/>
      <c r="AX18" s="433"/>
      <c r="AY18" s="435"/>
      <c r="AZ18" s="392" t="s">
        <v>147</v>
      </c>
      <c r="BA18" s="393"/>
      <c r="BB18" s="393"/>
      <c r="BC18" s="393"/>
      <c r="BD18" s="393"/>
      <c r="BE18" s="393"/>
      <c r="BF18" s="393"/>
      <c r="BG18" s="393"/>
      <c r="BH18" s="393"/>
      <c r="BI18" s="393"/>
      <c r="BJ18" s="393"/>
      <c r="BK18" s="393"/>
      <c r="BL18" s="393"/>
      <c r="BM18" s="394"/>
      <c r="BN18" s="395">
        <v>330917603</v>
      </c>
      <c r="BO18" s="396"/>
      <c r="BP18" s="396"/>
      <c r="BQ18" s="396"/>
      <c r="BR18" s="396"/>
      <c r="BS18" s="396"/>
      <c r="BT18" s="396"/>
      <c r="BU18" s="397"/>
      <c r="BV18" s="395">
        <v>337537466</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2"/>
      <c r="B19" s="424" t="s">
        <v>148</v>
      </c>
      <c r="C19" s="425"/>
      <c r="D19" s="425"/>
      <c r="E19" s="425"/>
      <c r="F19" s="425"/>
      <c r="G19" s="425"/>
      <c r="H19" s="425"/>
      <c r="I19" s="425"/>
      <c r="J19" s="425"/>
      <c r="K19" s="426"/>
      <c r="L19" s="427">
        <v>505</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374</v>
      </c>
      <c r="AJ19" s="433"/>
      <c r="AK19" s="433"/>
      <c r="AL19" s="433"/>
      <c r="AM19" s="434"/>
      <c r="AN19" s="432">
        <v>1016906</v>
      </c>
      <c r="AO19" s="433"/>
      <c r="AP19" s="433"/>
      <c r="AQ19" s="433"/>
      <c r="AR19" s="433"/>
      <c r="AS19" s="434"/>
      <c r="AT19" s="432">
        <v>2719</v>
      </c>
      <c r="AU19" s="433"/>
      <c r="AV19" s="433"/>
      <c r="AW19" s="433"/>
      <c r="AX19" s="433"/>
      <c r="AY19" s="435"/>
      <c r="AZ19" s="407" t="s">
        <v>150</v>
      </c>
      <c r="BA19" s="408"/>
      <c r="BB19" s="408"/>
      <c r="BC19" s="408"/>
      <c r="BD19" s="408"/>
      <c r="BE19" s="408"/>
      <c r="BF19" s="408"/>
      <c r="BG19" s="408"/>
      <c r="BH19" s="408"/>
      <c r="BI19" s="408"/>
      <c r="BJ19" s="408"/>
      <c r="BK19" s="408"/>
      <c r="BL19" s="408"/>
      <c r="BM19" s="409"/>
      <c r="BN19" s="410">
        <v>797306589</v>
      </c>
      <c r="BO19" s="411"/>
      <c r="BP19" s="411"/>
      <c r="BQ19" s="411"/>
      <c r="BR19" s="411"/>
      <c r="BS19" s="411"/>
      <c r="BT19" s="411"/>
      <c r="BU19" s="412"/>
      <c r="BV19" s="410">
        <v>824419797</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2"/>
      <c r="B20" s="424" t="s">
        <v>151</v>
      </c>
      <c r="C20" s="425"/>
      <c r="D20" s="425"/>
      <c r="E20" s="425"/>
      <c r="F20" s="425"/>
      <c r="G20" s="425"/>
      <c r="H20" s="425"/>
      <c r="I20" s="425"/>
      <c r="J20" s="425"/>
      <c r="K20" s="426"/>
      <c r="L20" s="427">
        <v>406985</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13197</v>
      </c>
      <c r="AJ20" s="433"/>
      <c r="AK20" s="433"/>
      <c r="AL20" s="433"/>
      <c r="AM20" s="434"/>
      <c r="AN20" s="432">
        <v>45026609</v>
      </c>
      <c r="AO20" s="433"/>
      <c r="AP20" s="433"/>
      <c r="AQ20" s="433"/>
      <c r="AR20" s="433"/>
      <c r="AS20" s="434"/>
      <c r="AT20" s="432">
        <v>3412</v>
      </c>
      <c r="AU20" s="433"/>
      <c r="AV20" s="433"/>
      <c r="AW20" s="433"/>
      <c r="AX20" s="433"/>
      <c r="AY20" s="435"/>
      <c r="AZ20" s="386" t="s">
        <v>153</v>
      </c>
      <c r="BA20" s="387"/>
      <c r="BB20" s="387"/>
      <c r="BC20" s="387"/>
      <c r="BD20" s="387"/>
      <c r="BE20" s="387"/>
      <c r="BF20" s="387"/>
      <c r="BG20" s="387"/>
      <c r="BH20" s="387"/>
      <c r="BI20" s="387"/>
      <c r="BJ20" s="387"/>
      <c r="BK20" s="387"/>
      <c r="BL20" s="387"/>
      <c r="BM20" s="388"/>
      <c r="BN20" s="389">
        <v>173841352</v>
      </c>
      <c r="BO20" s="390"/>
      <c r="BP20" s="390"/>
      <c r="BQ20" s="390"/>
      <c r="BR20" s="390"/>
      <c r="BS20" s="390"/>
      <c r="BT20" s="390"/>
      <c r="BU20" s="391"/>
      <c r="BV20" s="389">
        <v>183463884</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99.4</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467971810</v>
      </c>
      <c r="BO21" s="396"/>
      <c r="BP21" s="396"/>
      <c r="BQ21" s="396"/>
      <c r="BR21" s="396"/>
      <c r="BS21" s="396"/>
      <c r="BT21" s="396"/>
      <c r="BU21" s="397"/>
      <c r="BV21" s="395">
        <v>474291934</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36099201</v>
      </c>
      <c r="BO22" s="390"/>
      <c r="BP22" s="390"/>
      <c r="BQ22" s="390"/>
      <c r="BR22" s="390"/>
      <c r="BS22" s="390"/>
      <c r="BT22" s="390"/>
      <c r="BU22" s="391"/>
      <c r="BV22" s="389">
        <v>49042815</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2249035</v>
      </c>
      <c r="BO23" s="390"/>
      <c r="BP23" s="390"/>
      <c r="BQ23" s="390"/>
      <c r="BR23" s="390"/>
      <c r="BS23" s="390"/>
      <c r="BT23" s="390"/>
      <c r="BU23" s="391"/>
      <c r="BV23" s="389">
        <v>2283935</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t="s">
        <v>118</v>
      </c>
      <c r="BO24" s="390"/>
      <c r="BP24" s="390"/>
      <c r="BQ24" s="390"/>
      <c r="BR24" s="390"/>
      <c r="BS24" s="390"/>
      <c r="BT24" s="390"/>
      <c r="BU24" s="391"/>
      <c r="BV24" s="389" t="s">
        <v>118</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16710988</v>
      </c>
      <c r="BO26" s="411"/>
      <c r="BP26" s="411"/>
      <c r="BQ26" s="411"/>
      <c r="BR26" s="411"/>
      <c r="BS26" s="411"/>
      <c r="BT26" s="411"/>
      <c r="BU26" s="412"/>
      <c r="BV26" s="410">
        <v>17082148</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30750489</v>
      </c>
      <c r="BO27" s="390"/>
      <c r="BP27" s="390"/>
      <c r="BQ27" s="390"/>
      <c r="BR27" s="390"/>
      <c r="BS27" s="390"/>
      <c r="BT27" s="390"/>
      <c r="BU27" s="391"/>
      <c r="BV27" s="389">
        <v>29694002</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32117728</v>
      </c>
      <c r="BO28" s="396"/>
      <c r="BP28" s="396"/>
      <c r="BQ28" s="396"/>
      <c r="BR28" s="396"/>
      <c r="BS28" s="396"/>
      <c r="BT28" s="396"/>
      <c r="BU28" s="397"/>
      <c r="BV28" s="395">
        <v>29461799</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15">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15">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国民健康保険事業特別会計</v>
      </c>
      <c r="X32" s="377"/>
      <c r="Y32" s="377"/>
      <c r="Z32" s="377"/>
      <c r="AA32" s="377"/>
      <c r="AB32" s="377"/>
      <c r="AC32" s="377"/>
      <c r="AD32" s="377"/>
      <c r="AE32" s="377"/>
      <c r="AF32" s="377"/>
      <c r="AG32" s="377"/>
      <c r="AH32" s="377"/>
      <c r="AI32" s="377"/>
      <c r="AJ32" s="377"/>
      <c r="AK32" s="377"/>
      <c r="AL32" s="162"/>
      <c r="AM32" s="376">
        <f>IF(AO32="","",MAX(C32:D41,U32:V41)+1)</f>
        <v>13</v>
      </c>
      <c r="AN32" s="376"/>
      <c r="AO32" s="377" t="str">
        <f>IF('各会計、関係団体の財政状況及び健全化判断比率'!B30="","",'各会計、関係団体の財政状況及び健全化判断比率'!B30)</f>
        <v>香川県立病院事業会計</v>
      </c>
      <c r="AP32" s="377"/>
      <c r="AQ32" s="377"/>
      <c r="AR32" s="377"/>
      <c r="AS32" s="377"/>
      <c r="AT32" s="377"/>
      <c r="AU32" s="377"/>
      <c r="AV32" s="377"/>
      <c r="AW32" s="377"/>
      <c r="AX32" s="377"/>
      <c r="AY32" s="377"/>
      <c r="AZ32" s="377"/>
      <c r="BA32" s="377"/>
      <c r="BB32" s="377"/>
      <c r="BC32" s="377"/>
      <c r="BD32" s="162"/>
      <c r="BE32" s="376">
        <f>IF(BG32="","",MAX(C32:D41,U32:V41,AM32:AN41)+1)</f>
        <v>15</v>
      </c>
      <c r="BF32" s="376"/>
      <c r="BG32" s="377" t="str">
        <f>IF('各会計、関係団体の財政状況及び健全化判断比率'!B32="","",'各会計、関係団体の財政状況及び健全化判断比率'!B32)</f>
        <v>臨海工業地帯造成事業特別会計</v>
      </c>
      <c r="BH32" s="377"/>
      <c r="BI32" s="377"/>
      <c r="BJ32" s="377"/>
      <c r="BK32" s="377"/>
      <c r="BL32" s="377"/>
      <c r="BM32" s="377"/>
      <c r="BN32" s="377"/>
      <c r="BO32" s="377"/>
      <c r="BP32" s="377"/>
      <c r="BQ32" s="377"/>
      <c r="BR32" s="377"/>
      <c r="BS32" s="377"/>
      <c r="BT32" s="377"/>
      <c r="BU32" s="377"/>
      <c r="BV32" s="162"/>
      <c r="BW32" s="376">
        <f>IF(BY32="","",MAX(C32:D41,U32:V41,AM32:AN41,BE32:BF41)+1)</f>
        <v>18</v>
      </c>
      <c r="BX32" s="376"/>
      <c r="BY32" s="377" t="str">
        <f>IF('各会計、関係団体の財政状況及び健全化判断比率'!B68="","",'各会計、関係団体の財政状況及び健全化判断比率'!B68)</f>
        <v>香川県広域水道企業団（水道事業会計）</v>
      </c>
      <c r="BZ32" s="377"/>
      <c r="CA32" s="377"/>
      <c r="CB32" s="377"/>
      <c r="CC32" s="377"/>
      <c r="CD32" s="377"/>
      <c r="CE32" s="377"/>
      <c r="CF32" s="377"/>
      <c r="CG32" s="377"/>
      <c r="CH32" s="377"/>
      <c r="CI32" s="377"/>
      <c r="CJ32" s="377"/>
      <c r="CK32" s="377"/>
      <c r="CL32" s="377"/>
      <c r="CM32" s="377"/>
      <c r="CN32" s="162"/>
      <c r="CO32" s="376">
        <f>IF(CQ32="","",MAX(C32:D41,U32:V41,AM32:AN41,BE32:BF41,BW32:BX41)+1)</f>
        <v>20</v>
      </c>
      <c r="CP32" s="376"/>
      <c r="CQ32" s="377" t="str">
        <f>IF('各会計、関係団体の財政状況及び健全化判断比率'!BS7="","",'各会計、関係団体の財政状況及び健全化判断比率'!BS7)</f>
        <v>公益財団法人　香川県環境保全公社</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15">
      <c r="A33" s="162"/>
      <c r="B33" s="202"/>
      <c r="C33" s="376">
        <f>IF(E33="","",C32+1)</f>
        <v>2</v>
      </c>
      <c r="D33" s="376"/>
      <c r="E33" s="377" t="str">
        <f>IF('各会計、関係団体の財政状況及び健全化判断比率'!B8="","",'各会計、関係団体の財政状況及び健全化判断比率'!B8)</f>
        <v>母子父子寡婦福祉資金特別会計</v>
      </c>
      <c r="F33" s="377"/>
      <c r="G33" s="377"/>
      <c r="H33" s="377"/>
      <c r="I33" s="377"/>
      <c r="J33" s="377"/>
      <c r="K33" s="377"/>
      <c r="L33" s="377"/>
      <c r="M33" s="377"/>
      <c r="N33" s="377"/>
      <c r="O33" s="377"/>
      <c r="P33" s="377"/>
      <c r="Q33" s="377"/>
      <c r="R33" s="377"/>
      <c r="S33" s="377"/>
      <c r="T33" s="162"/>
      <c r="U33" s="376">
        <f t="shared" ref="U33:U41" si="0">IF(W33="","",U32+1)</f>
        <v>12</v>
      </c>
      <c r="V33" s="376"/>
      <c r="W33" s="377" t="str">
        <f>IF('各会計、関係団体の財政状況及び健全化判断比率'!B29="","",'各会計、関係団体の財政状況及び健全化判断比率'!B29)</f>
        <v>駐車場事業特別会計</v>
      </c>
      <c r="X33" s="377"/>
      <c r="Y33" s="377"/>
      <c r="Z33" s="377"/>
      <c r="AA33" s="377"/>
      <c r="AB33" s="377"/>
      <c r="AC33" s="377"/>
      <c r="AD33" s="377"/>
      <c r="AE33" s="377"/>
      <c r="AF33" s="377"/>
      <c r="AG33" s="377"/>
      <c r="AH33" s="377"/>
      <c r="AI33" s="377"/>
      <c r="AJ33" s="377"/>
      <c r="AK33" s="377"/>
      <c r="AL33" s="162"/>
      <c r="AM33" s="376">
        <f t="shared" ref="AM33:AM41" si="1">IF(AO33="","",AM32+1)</f>
        <v>14</v>
      </c>
      <c r="AN33" s="376"/>
      <c r="AO33" s="377" t="str">
        <f>IF('各会計、関係団体の財政状況及び健全化判断比率'!B31="","",'各会計、関係団体の財政状況及び健全化判断比率'!B31)</f>
        <v>香川県流域下水道事業会計</v>
      </c>
      <c r="AP33" s="377"/>
      <c r="AQ33" s="377"/>
      <c r="AR33" s="377"/>
      <c r="AS33" s="377"/>
      <c r="AT33" s="377"/>
      <c r="AU33" s="377"/>
      <c r="AV33" s="377"/>
      <c r="AW33" s="377"/>
      <c r="AX33" s="377"/>
      <c r="AY33" s="377"/>
      <c r="AZ33" s="377"/>
      <c r="BA33" s="377"/>
      <c r="BB33" s="377"/>
      <c r="BC33" s="377"/>
      <c r="BD33" s="162"/>
      <c r="BE33" s="376">
        <f t="shared" ref="BE33:BE41" si="2">IF(BG33="","",BE32+1)</f>
        <v>16</v>
      </c>
      <c r="BF33" s="376"/>
      <c r="BG33" s="377" t="str">
        <f>IF('各会計、関係団体の財政状況及び健全化判断比率'!B33="","",'各会計、関係団体の財政状況及び健全化判断比率'!B33)</f>
        <v>番の州地区臨海工業用土地造成事業特別会計</v>
      </c>
      <c r="BH33" s="377"/>
      <c r="BI33" s="377"/>
      <c r="BJ33" s="377"/>
      <c r="BK33" s="377"/>
      <c r="BL33" s="377"/>
      <c r="BM33" s="377"/>
      <c r="BN33" s="377"/>
      <c r="BO33" s="377"/>
      <c r="BP33" s="377"/>
      <c r="BQ33" s="377"/>
      <c r="BR33" s="377"/>
      <c r="BS33" s="377"/>
      <c r="BT33" s="377"/>
      <c r="BU33" s="377"/>
      <c r="BV33" s="162"/>
      <c r="BW33" s="376">
        <f t="shared" ref="BW33:BW41" si="3">IF(BY33="","",BW32+1)</f>
        <v>19</v>
      </c>
      <c r="BX33" s="376"/>
      <c r="BY33" s="377" t="str">
        <f>IF('各会計、関係団体の財政状況及び健全化判断比率'!B69="","",'各会計、関係団体の財政状況及び健全化判断比率'!B69)</f>
        <v>香川県広域水道企業団（工業用水事業会計）</v>
      </c>
      <c r="BZ33" s="377"/>
      <c r="CA33" s="377"/>
      <c r="CB33" s="377"/>
      <c r="CC33" s="377"/>
      <c r="CD33" s="377"/>
      <c r="CE33" s="377"/>
      <c r="CF33" s="377"/>
      <c r="CG33" s="377"/>
      <c r="CH33" s="377"/>
      <c r="CI33" s="377"/>
      <c r="CJ33" s="377"/>
      <c r="CK33" s="377"/>
      <c r="CL33" s="377"/>
      <c r="CM33" s="377"/>
      <c r="CN33" s="162"/>
      <c r="CO33" s="376">
        <f t="shared" ref="CO33:CO41" si="4">IF(CQ33="","",CO32+1)</f>
        <v>21</v>
      </c>
      <c r="CP33" s="376"/>
      <c r="CQ33" s="377" t="str">
        <f>IF('各会計、関係団体の財政状況及び健全化判断比率'!BS8="","",'各会計、関係団体の財政状況及び健全化判断比率'!BS8)</f>
        <v>公益財団法人　香川県下水道公社</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15">
      <c r="A34" s="162"/>
      <c r="B34" s="202"/>
      <c r="C34" s="376">
        <f>IF(E34="","",C33+1)</f>
        <v>3</v>
      </c>
      <c r="D34" s="376"/>
      <c r="E34" s="377" t="str">
        <f>IF('各会計、関係団体の財政状況及び健全化判断比率'!B9="","",'各会計、関係団体の財政状況及び健全化判断比率'!B9)</f>
        <v>中小企業高度化資金特別会計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t="str">
        <f t="shared" si="1"/>
        <v/>
      </c>
      <c r="AN34" s="376"/>
      <c r="AO34" s="377"/>
      <c r="AP34" s="377"/>
      <c r="AQ34" s="377"/>
      <c r="AR34" s="377"/>
      <c r="AS34" s="377"/>
      <c r="AT34" s="377"/>
      <c r="AU34" s="377"/>
      <c r="AV34" s="377"/>
      <c r="AW34" s="377"/>
      <c r="AX34" s="377"/>
      <c r="AY34" s="377"/>
      <c r="AZ34" s="377"/>
      <c r="BA34" s="377"/>
      <c r="BB34" s="377"/>
      <c r="BC34" s="377"/>
      <c r="BD34" s="162"/>
      <c r="BE34" s="376">
        <f t="shared" si="2"/>
        <v>17</v>
      </c>
      <c r="BF34" s="376"/>
      <c r="BG34" s="377" t="str">
        <f>IF('各会計、関係団体の財政状況及び健全化判断比率'!B34="","",'各会計、関係団体の財政状況及び健全化判断比率'!B34)</f>
        <v>内陸工業団地造成事業特別会計</v>
      </c>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22</v>
      </c>
      <c r="CP34" s="376"/>
      <c r="CQ34" s="377" t="str">
        <f>IF('各会計、関係団体の財政状況及び健全化判断比率'!BS9="","",'各会計、関係団体の財政状況及び健全化判断比率'!BS9)</f>
        <v>公益財団法人　香川県児童・青少年健全育成事業団</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15">
      <c r="A35" s="162"/>
      <c r="B35" s="202"/>
      <c r="C35" s="376">
        <f>IF(E35="","",C34+1)</f>
        <v>4</v>
      </c>
      <c r="D35" s="376"/>
      <c r="E35" s="377" t="str">
        <f>IF('各会計、関係団体の財政状況及び健全化判断比率'!B10="","",'各会計、関係団体の財政状況及び健全化判断比率'!B10)</f>
        <v>集中管理特別会計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23</v>
      </c>
      <c r="CP35" s="376"/>
      <c r="CQ35" s="377" t="str">
        <f>IF('各会計、関係団体の財政状況及び健全化判断比率'!BS10="","",'各会計、関係団体の財政状況及び健全化判断比率'!BS10)</f>
        <v>公益財団法人　明治百年記念香川県青少年基金</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15">
      <c r="A36" s="162"/>
      <c r="B36" s="202"/>
      <c r="C36" s="376">
        <f t="shared" ref="C36:C41" si="5">IF(E36="","",C35+1)</f>
        <v>5</v>
      </c>
      <c r="D36" s="376"/>
      <c r="E36" s="377" t="str">
        <f>IF('各会計、関係団体の財政状況及び健全化判断比率'!B11="","",'各会計、関係団体の財政状況及び健全化判断比率'!B11)</f>
        <v>証紙特別会計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24</v>
      </c>
      <c r="CP36" s="376"/>
      <c r="CQ36" s="377" t="str">
        <f>IF('各会計、関係団体の財政状況及び健全化判断比率'!BS11="","",'各会計、関係団体の財政状況及び健全化判断比率'!BS11)</f>
        <v>公益財団法人　香川県水産振興基金</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15">
      <c r="A37" s="162"/>
      <c r="B37" s="202"/>
      <c r="C37" s="376">
        <f t="shared" si="5"/>
        <v>6</v>
      </c>
      <c r="D37" s="376"/>
      <c r="E37" s="377" t="str">
        <f>IF('各会計、関係団体の財政状況及び健全化判断比率'!B12="","",'各会計、関係団体の財政状況及び健全化判断比率'!B12)</f>
        <v>栗林公園特別会計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25</v>
      </c>
      <c r="CP37" s="376"/>
      <c r="CQ37" s="377" t="str">
        <f>IF('各会計、関係団体の財政状況及び健全化判断比率'!BS12="","",'各会計、関係団体の財政状況及び健全化判断比率'!BS12)</f>
        <v>公益財団法人　かがわ水と緑の財団</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15">
      <c r="A38" s="162"/>
      <c r="B38" s="202"/>
      <c r="C38" s="376">
        <f t="shared" si="5"/>
        <v>7</v>
      </c>
      <c r="D38" s="376"/>
      <c r="E38" s="377" t="str">
        <f>IF('各会計、関係団体の財政状況及び健全化判断比率'!B13="","",'各会計、関係団体の財政状況及び健全化判断比率'!B13)</f>
        <v>吉野川総合開発香川用水建設事業特別会計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26</v>
      </c>
      <c r="CP38" s="376"/>
      <c r="CQ38" s="377" t="str">
        <f>IF('各会計、関係団体の財政状況及び健全化判断比率'!BS13="","",'各会計、関係団体の財政状況及び健全化判断比率'!BS13)</f>
        <v>公益財団法人　瀬戸大橋記念公園管理協会</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15">
      <c r="A39" s="162"/>
      <c r="B39" s="202"/>
      <c r="C39" s="376">
        <f t="shared" si="5"/>
        <v>8</v>
      </c>
      <c r="D39" s="376"/>
      <c r="E39" s="377" t="str">
        <f>IF('各会計、関係団体の財政状況及び健全化判断比率'!B14="","",'各会計、関係団体の財政状況及び健全化判断比率'!B14)</f>
        <v>林業・木材産業改善資金特別会計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27</v>
      </c>
      <c r="CP39" s="376"/>
      <c r="CQ39" s="377" t="str">
        <f>IF('各会計、関係団体の財政状況及び健全化判断比率'!BS14="","",'各会計、関係団体の財政状況及び健全化判断比率'!BS14)</f>
        <v>公益財団法人　置県百年記念香川県文化芸術振興財団</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15">
      <c r="A40" s="162"/>
      <c r="B40" s="202"/>
      <c r="C40" s="376">
        <f t="shared" si="5"/>
        <v>9</v>
      </c>
      <c r="D40" s="376"/>
      <c r="E40" s="377" t="str">
        <f>IF('各会計、関係団体の財政状況及び健全化判断比率'!B15="","",'各会計、関係団体の財政状況及び健全化判断比率'!B15)</f>
        <v>沿岸漁業改善資金特別会計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28</v>
      </c>
      <c r="CP40" s="376"/>
      <c r="CQ40" s="377" t="str">
        <f>IF('各会計、関係団体の財政状況及び健全化判断比率'!BS15="","",'各会計、関係団体の財政状況及び健全化判断比率'!BS15)</f>
        <v>公益財団法人　香川県国際交流協会</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15">
      <c r="A41" s="162"/>
      <c r="B41" s="202"/>
      <c r="C41" s="376">
        <f t="shared" si="5"/>
        <v>10</v>
      </c>
      <c r="D41" s="376"/>
      <c r="E41" s="377" t="str">
        <f>IF('各会計、関係団体の財政状況及び健全化判断比率'!B16="","",'各会計、関係団体の財政状況及び健全化判断比率'!B16)</f>
        <v>県立大学特別会計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29</v>
      </c>
      <c r="CP41" s="376"/>
      <c r="CQ41" s="377" t="str">
        <f>IF('各会計、関係団体の財政状況及び健全化判断比率'!BS16="","",'各会計、関係団体の財政状況及び健全化判断比率'!BS16)</f>
        <v>公益財団法人　香川いのちのリレー財団</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7gbmtXC7JWQg+BGU8gkC6R6DH9aR8KIt9B96T8cJYHkHNd9sRkh85ZABRpkeDNtzK0Vvi0lYXICfmdXN7TLL9g==" saltValue="E7hxzGMm7ZKW7mEhKP5LA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194</v>
      </c>
      <c r="C5" s="642"/>
      <c r="D5" s="642"/>
      <c r="E5" s="642"/>
      <c r="F5" s="642"/>
      <c r="G5" s="642"/>
      <c r="H5" s="642"/>
      <c r="I5" s="642"/>
      <c r="J5" s="642"/>
      <c r="K5" s="642"/>
      <c r="L5" s="642"/>
      <c r="M5" s="642"/>
      <c r="N5" s="642"/>
      <c r="O5" s="642"/>
      <c r="P5" s="642"/>
      <c r="Q5" s="643"/>
      <c r="R5" s="663">
        <v>147991488</v>
      </c>
      <c r="S5" s="658"/>
      <c r="T5" s="658"/>
      <c r="U5" s="658"/>
      <c r="V5" s="658"/>
      <c r="W5" s="658"/>
      <c r="X5" s="658"/>
      <c r="Y5" s="659"/>
      <c r="Z5" s="683">
        <v>31</v>
      </c>
      <c r="AA5" s="683"/>
      <c r="AB5" s="683"/>
      <c r="AC5" s="683"/>
      <c r="AD5" s="684">
        <v>117789799</v>
      </c>
      <c r="AE5" s="684"/>
      <c r="AF5" s="684"/>
      <c r="AG5" s="684"/>
      <c r="AH5" s="684"/>
      <c r="AI5" s="684"/>
      <c r="AJ5" s="684"/>
      <c r="AK5" s="684"/>
      <c r="AL5" s="660">
        <v>43.7</v>
      </c>
      <c r="AM5" s="661"/>
      <c r="AN5" s="661"/>
      <c r="AO5" s="662"/>
      <c r="AP5" s="641" t="s">
        <v>195</v>
      </c>
      <c r="AQ5" s="642"/>
      <c r="AR5" s="642"/>
      <c r="AS5" s="642"/>
      <c r="AT5" s="642"/>
      <c r="AU5" s="642"/>
      <c r="AV5" s="642"/>
      <c r="AW5" s="642"/>
      <c r="AX5" s="642"/>
      <c r="AY5" s="642"/>
      <c r="AZ5" s="642"/>
      <c r="BA5" s="642"/>
      <c r="BB5" s="642"/>
      <c r="BC5" s="643"/>
      <c r="BD5" s="575">
        <v>147929073</v>
      </c>
      <c r="BE5" s="576"/>
      <c r="BF5" s="576"/>
      <c r="BG5" s="576"/>
      <c r="BH5" s="576"/>
      <c r="BI5" s="576"/>
      <c r="BJ5" s="576"/>
      <c r="BK5" s="577"/>
      <c r="BL5" s="668">
        <v>100</v>
      </c>
      <c r="BM5" s="668"/>
      <c r="BN5" s="668"/>
      <c r="BO5" s="668"/>
      <c r="BP5" s="655">
        <v>738746</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15">
      <c r="B6" s="572" t="s">
        <v>199</v>
      </c>
      <c r="C6" s="573"/>
      <c r="D6" s="573"/>
      <c r="E6" s="573"/>
      <c r="F6" s="573"/>
      <c r="G6" s="573"/>
      <c r="H6" s="573"/>
      <c r="I6" s="573"/>
      <c r="J6" s="573"/>
      <c r="K6" s="573"/>
      <c r="L6" s="573"/>
      <c r="M6" s="573"/>
      <c r="N6" s="573"/>
      <c r="O6" s="573"/>
      <c r="P6" s="573"/>
      <c r="Q6" s="574"/>
      <c r="R6" s="575">
        <v>19426439</v>
      </c>
      <c r="S6" s="576"/>
      <c r="T6" s="576"/>
      <c r="U6" s="576"/>
      <c r="V6" s="576"/>
      <c r="W6" s="576"/>
      <c r="X6" s="576"/>
      <c r="Y6" s="577"/>
      <c r="Z6" s="668">
        <v>4.0999999999999996</v>
      </c>
      <c r="AA6" s="668"/>
      <c r="AB6" s="668"/>
      <c r="AC6" s="668"/>
      <c r="AD6" s="655">
        <v>19426439</v>
      </c>
      <c r="AE6" s="655"/>
      <c r="AF6" s="655"/>
      <c r="AG6" s="655"/>
      <c r="AH6" s="655"/>
      <c r="AI6" s="655"/>
      <c r="AJ6" s="655"/>
      <c r="AK6" s="655"/>
      <c r="AL6" s="578">
        <v>7.2</v>
      </c>
      <c r="AM6" s="678"/>
      <c r="AN6" s="678"/>
      <c r="AO6" s="672"/>
      <c r="AP6" s="572" t="s">
        <v>200</v>
      </c>
      <c r="AQ6" s="573"/>
      <c r="AR6" s="573"/>
      <c r="AS6" s="573"/>
      <c r="AT6" s="573"/>
      <c r="AU6" s="573"/>
      <c r="AV6" s="573"/>
      <c r="AW6" s="573"/>
      <c r="AX6" s="573"/>
      <c r="AY6" s="573"/>
      <c r="AZ6" s="573"/>
      <c r="BA6" s="573"/>
      <c r="BB6" s="573"/>
      <c r="BC6" s="574"/>
      <c r="BD6" s="575">
        <v>147929073</v>
      </c>
      <c r="BE6" s="576"/>
      <c r="BF6" s="576"/>
      <c r="BG6" s="576"/>
      <c r="BH6" s="576"/>
      <c r="BI6" s="576"/>
      <c r="BJ6" s="576"/>
      <c r="BK6" s="577"/>
      <c r="BL6" s="668">
        <v>100</v>
      </c>
      <c r="BM6" s="668"/>
      <c r="BN6" s="668"/>
      <c r="BO6" s="668"/>
      <c r="BP6" s="655">
        <v>738746</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1166551</v>
      </c>
      <c r="CN6" s="576"/>
      <c r="CO6" s="576"/>
      <c r="CP6" s="576"/>
      <c r="CQ6" s="576"/>
      <c r="CR6" s="576"/>
      <c r="CS6" s="576"/>
      <c r="CT6" s="577"/>
      <c r="CU6" s="668">
        <v>0.3</v>
      </c>
      <c r="CV6" s="668"/>
      <c r="CW6" s="668"/>
      <c r="CX6" s="668"/>
      <c r="CY6" s="581" t="s">
        <v>118</v>
      </c>
      <c r="CZ6" s="576"/>
      <c r="DA6" s="576"/>
      <c r="DB6" s="576"/>
      <c r="DC6" s="576"/>
      <c r="DD6" s="576"/>
      <c r="DE6" s="576"/>
      <c r="DF6" s="576"/>
      <c r="DG6" s="576"/>
      <c r="DH6" s="576"/>
      <c r="DI6" s="576"/>
      <c r="DJ6" s="576"/>
      <c r="DK6" s="577"/>
      <c r="DL6" s="581">
        <v>1158982</v>
      </c>
      <c r="DM6" s="576"/>
      <c r="DN6" s="576"/>
      <c r="DO6" s="576"/>
      <c r="DP6" s="576"/>
      <c r="DQ6" s="576"/>
      <c r="DR6" s="576"/>
      <c r="DS6" s="576"/>
      <c r="DT6" s="576"/>
      <c r="DU6" s="576"/>
      <c r="DV6" s="576"/>
      <c r="DW6" s="576"/>
      <c r="DX6" s="679"/>
    </row>
    <row r="7" spans="2:138" ht="11.25" customHeight="1" x14ac:dyDescent="0.15">
      <c r="B7" s="572" t="s">
        <v>202</v>
      </c>
      <c r="C7" s="573"/>
      <c r="D7" s="573"/>
      <c r="E7" s="573"/>
      <c r="F7" s="573"/>
      <c r="G7" s="573"/>
      <c r="H7" s="573"/>
      <c r="I7" s="573"/>
      <c r="J7" s="573"/>
      <c r="K7" s="573"/>
      <c r="L7" s="573"/>
      <c r="M7" s="573"/>
      <c r="N7" s="573"/>
      <c r="O7" s="573"/>
      <c r="P7" s="573"/>
      <c r="Q7" s="574"/>
      <c r="R7" s="575">
        <v>1293865</v>
      </c>
      <c r="S7" s="576"/>
      <c r="T7" s="576"/>
      <c r="U7" s="576"/>
      <c r="V7" s="576"/>
      <c r="W7" s="576"/>
      <c r="X7" s="576"/>
      <c r="Y7" s="577"/>
      <c r="Z7" s="668">
        <v>0.3</v>
      </c>
      <c r="AA7" s="668"/>
      <c r="AB7" s="668"/>
      <c r="AC7" s="668"/>
      <c r="AD7" s="655">
        <v>1293865</v>
      </c>
      <c r="AE7" s="655"/>
      <c r="AF7" s="655"/>
      <c r="AG7" s="655"/>
      <c r="AH7" s="655"/>
      <c r="AI7" s="655"/>
      <c r="AJ7" s="655"/>
      <c r="AK7" s="655"/>
      <c r="AL7" s="578">
        <v>0.5</v>
      </c>
      <c r="AM7" s="678"/>
      <c r="AN7" s="678"/>
      <c r="AO7" s="672"/>
      <c r="AP7" s="572" t="s">
        <v>203</v>
      </c>
      <c r="AQ7" s="573"/>
      <c r="AR7" s="573"/>
      <c r="AS7" s="573"/>
      <c r="AT7" s="573"/>
      <c r="AU7" s="573"/>
      <c r="AV7" s="573"/>
      <c r="AW7" s="573"/>
      <c r="AX7" s="573"/>
      <c r="AY7" s="573"/>
      <c r="AZ7" s="573"/>
      <c r="BA7" s="573"/>
      <c r="BB7" s="573"/>
      <c r="BC7" s="574"/>
      <c r="BD7" s="575">
        <v>39843371</v>
      </c>
      <c r="BE7" s="576"/>
      <c r="BF7" s="576"/>
      <c r="BG7" s="576"/>
      <c r="BH7" s="576"/>
      <c r="BI7" s="576"/>
      <c r="BJ7" s="576"/>
      <c r="BK7" s="577"/>
      <c r="BL7" s="668">
        <v>26.9</v>
      </c>
      <c r="BM7" s="668"/>
      <c r="BN7" s="668"/>
      <c r="BO7" s="668"/>
      <c r="BP7" s="655">
        <v>738746</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29496750</v>
      </c>
      <c r="CN7" s="669"/>
      <c r="CO7" s="669"/>
      <c r="CP7" s="669"/>
      <c r="CQ7" s="669"/>
      <c r="CR7" s="669"/>
      <c r="CS7" s="669"/>
      <c r="CT7" s="577"/>
      <c r="CU7" s="668">
        <v>6.4</v>
      </c>
      <c r="CV7" s="668"/>
      <c r="CW7" s="668"/>
      <c r="CX7" s="668"/>
      <c r="CY7" s="581">
        <v>1968287</v>
      </c>
      <c r="CZ7" s="576"/>
      <c r="DA7" s="576"/>
      <c r="DB7" s="576"/>
      <c r="DC7" s="576"/>
      <c r="DD7" s="576"/>
      <c r="DE7" s="576"/>
      <c r="DF7" s="576"/>
      <c r="DG7" s="576"/>
      <c r="DH7" s="576"/>
      <c r="DI7" s="576"/>
      <c r="DJ7" s="576"/>
      <c r="DK7" s="577"/>
      <c r="DL7" s="581">
        <v>26887193</v>
      </c>
      <c r="DM7" s="576"/>
      <c r="DN7" s="576"/>
      <c r="DO7" s="576"/>
      <c r="DP7" s="576"/>
      <c r="DQ7" s="576"/>
      <c r="DR7" s="576"/>
      <c r="DS7" s="576"/>
      <c r="DT7" s="576"/>
      <c r="DU7" s="576"/>
      <c r="DV7" s="576"/>
      <c r="DW7" s="576"/>
      <c r="DX7" s="679"/>
    </row>
    <row r="8" spans="2:138" ht="11.25" customHeight="1" x14ac:dyDescent="0.15">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737756</v>
      </c>
      <c r="BE8" s="576"/>
      <c r="BF8" s="576"/>
      <c r="BG8" s="576"/>
      <c r="BH8" s="576"/>
      <c r="BI8" s="576"/>
      <c r="BJ8" s="576"/>
      <c r="BK8" s="577"/>
      <c r="BL8" s="668">
        <v>0.5</v>
      </c>
      <c r="BM8" s="668"/>
      <c r="BN8" s="668"/>
      <c r="BO8" s="668"/>
      <c r="BP8" s="655" t="s">
        <v>118</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72611732</v>
      </c>
      <c r="CN8" s="669"/>
      <c r="CO8" s="669"/>
      <c r="CP8" s="669"/>
      <c r="CQ8" s="669"/>
      <c r="CR8" s="669"/>
      <c r="CS8" s="669"/>
      <c r="CT8" s="577"/>
      <c r="CU8" s="578">
        <v>15.7</v>
      </c>
      <c r="CV8" s="678"/>
      <c r="CW8" s="678"/>
      <c r="CX8" s="671"/>
      <c r="CY8" s="581">
        <v>695772</v>
      </c>
      <c r="CZ8" s="576"/>
      <c r="DA8" s="576"/>
      <c r="DB8" s="576"/>
      <c r="DC8" s="576"/>
      <c r="DD8" s="576"/>
      <c r="DE8" s="576"/>
      <c r="DF8" s="576"/>
      <c r="DG8" s="576"/>
      <c r="DH8" s="576"/>
      <c r="DI8" s="576"/>
      <c r="DJ8" s="576"/>
      <c r="DK8" s="577"/>
      <c r="DL8" s="581">
        <v>64247321</v>
      </c>
      <c r="DM8" s="576"/>
      <c r="DN8" s="576"/>
      <c r="DO8" s="576"/>
      <c r="DP8" s="576"/>
      <c r="DQ8" s="576"/>
      <c r="DR8" s="576"/>
      <c r="DS8" s="576"/>
      <c r="DT8" s="576"/>
      <c r="DU8" s="576"/>
      <c r="DV8" s="576"/>
      <c r="DW8" s="576"/>
      <c r="DX8" s="679"/>
    </row>
    <row r="9" spans="2:138" ht="11.25" customHeight="1" x14ac:dyDescent="0.15">
      <c r="B9" s="572" t="s">
        <v>208</v>
      </c>
      <c r="C9" s="650"/>
      <c r="D9" s="650"/>
      <c r="E9" s="650"/>
      <c r="F9" s="650"/>
      <c r="G9" s="650"/>
      <c r="H9" s="650"/>
      <c r="I9" s="650"/>
      <c r="J9" s="650"/>
      <c r="K9" s="650"/>
      <c r="L9" s="650"/>
      <c r="M9" s="650"/>
      <c r="N9" s="650"/>
      <c r="O9" s="650"/>
      <c r="P9" s="650"/>
      <c r="Q9" s="574"/>
      <c r="R9" s="575">
        <v>42097</v>
      </c>
      <c r="S9" s="669"/>
      <c r="T9" s="669"/>
      <c r="U9" s="669"/>
      <c r="V9" s="669"/>
      <c r="W9" s="669"/>
      <c r="X9" s="669"/>
      <c r="Y9" s="577"/>
      <c r="Z9" s="578">
        <v>0</v>
      </c>
      <c r="AA9" s="670"/>
      <c r="AB9" s="670"/>
      <c r="AC9" s="671"/>
      <c r="AD9" s="581">
        <v>42097</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31978481</v>
      </c>
      <c r="BE9" s="576"/>
      <c r="BF9" s="576"/>
      <c r="BG9" s="576"/>
      <c r="BH9" s="576"/>
      <c r="BI9" s="576"/>
      <c r="BJ9" s="576"/>
      <c r="BK9" s="577"/>
      <c r="BL9" s="668">
        <v>21.6</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24115595</v>
      </c>
      <c r="CN9" s="669"/>
      <c r="CO9" s="669"/>
      <c r="CP9" s="669"/>
      <c r="CQ9" s="669"/>
      <c r="CR9" s="669"/>
      <c r="CS9" s="669"/>
      <c r="CT9" s="577"/>
      <c r="CU9" s="578">
        <v>5.2</v>
      </c>
      <c r="CV9" s="678"/>
      <c r="CW9" s="678"/>
      <c r="CX9" s="671"/>
      <c r="CY9" s="581">
        <v>2432648</v>
      </c>
      <c r="CZ9" s="576"/>
      <c r="DA9" s="576"/>
      <c r="DB9" s="576"/>
      <c r="DC9" s="576"/>
      <c r="DD9" s="576"/>
      <c r="DE9" s="576"/>
      <c r="DF9" s="576"/>
      <c r="DG9" s="576"/>
      <c r="DH9" s="576"/>
      <c r="DI9" s="576"/>
      <c r="DJ9" s="576"/>
      <c r="DK9" s="577"/>
      <c r="DL9" s="581">
        <v>12138197</v>
      </c>
      <c r="DM9" s="576"/>
      <c r="DN9" s="576"/>
      <c r="DO9" s="576"/>
      <c r="DP9" s="576"/>
      <c r="DQ9" s="576"/>
      <c r="DR9" s="576"/>
      <c r="DS9" s="576"/>
      <c r="DT9" s="576"/>
      <c r="DU9" s="576"/>
      <c r="DV9" s="576"/>
      <c r="DW9" s="576"/>
      <c r="DX9" s="679"/>
    </row>
    <row r="10" spans="2:138" ht="11.25" customHeight="1" x14ac:dyDescent="0.15">
      <c r="B10" s="572" t="s">
        <v>211</v>
      </c>
      <c r="C10" s="650"/>
      <c r="D10" s="650"/>
      <c r="E10" s="650"/>
      <c r="F10" s="650"/>
      <c r="G10" s="650"/>
      <c r="H10" s="650"/>
      <c r="I10" s="650"/>
      <c r="J10" s="650"/>
      <c r="K10" s="650"/>
      <c r="L10" s="650"/>
      <c r="M10" s="650"/>
      <c r="N10" s="650"/>
      <c r="O10" s="650"/>
      <c r="P10" s="650"/>
      <c r="Q10" s="574"/>
      <c r="R10" s="575">
        <v>139014</v>
      </c>
      <c r="S10" s="669"/>
      <c r="T10" s="669"/>
      <c r="U10" s="669"/>
      <c r="V10" s="669"/>
      <c r="W10" s="669"/>
      <c r="X10" s="669"/>
      <c r="Y10" s="577"/>
      <c r="Z10" s="578">
        <v>0</v>
      </c>
      <c r="AA10" s="670"/>
      <c r="AB10" s="670"/>
      <c r="AC10" s="671"/>
      <c r="AD10" s="581">
        <v>139014</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1641732</v>
      </c>
      <c r="BE10" s="576"/>
      <c r="BF10" s="576"/>
      <c r="BG10" s="576"/>
      <c r="BH10" s="576"/>
      <c r="BI10" s="576"/>
      <c r="BJ10" s="576"/>
      <c r="BK10" s="577"/>
      <c r="BL10" s="668">
        <v>1.1000000000000001</v>
      </c>
      <c r="BM10" s="668"/>
      <c r="BN10" s="668"/>
      <c r="BO10" s="668"/>
      <c r="BP10" s="655" t="s">
        <v>118</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1057886</v>
      </c>
      <c r="CN10" s="669"/>
      <c r="CO10" s="669"/>
      <c r="CP10" s="669"/>
      <c r="CQ10" s="669"/>
      <c r="CR10" s="669"/>
      <c r="CS10" s="669"/>
      <c r="CT10" s="577"/>
      <c r="CU10" s="578">
        <v>0.2</v>
      </c>
      <c r="CV10" s="678"/>
      <c r="CW10" s="678"/>
      <c r="CX10" s="671"/>
      <c r="CY10" s="581">
        <v>22864</v>
      </c>
      <c r="CZ10" s="576"/>
      <c r="DA10" s="576"/>
      <c r="DB10" s="576"/>
      <c r="DC10" s="576"/>
      <c r="DD10" s="576"/>
      <c r="DE10" s="576"/>
      <c r="DF10" s="576"/>
      <c r="DG10" s="576"/>
      <c r="DH10" s="576"/>
      <c r="DI10" s="576"/>
      <c r="DJ10" s="576"/>
      <c r="DK10" s="577"/>
      <c r="DL10" s="581">
        <v>655233</v>
      </c>
      <c r="DM10" s="576"/>
      <c r="DN10" s="576"/>
      <c r="DO10" s="576"/>
      <c r="DP10" s="576"/>
      <c r="DQ10" s="576"/>
      <c r="DR10" s="576"/>
      <c r="DS10" s="576"/>
      <c r="DT10" s="576"/>
      <c r="DU10" s="576"/>
      <c r="DV10" s="576"/>
      <c r="DW10" s="576"/>
      <c r="DX10" s="679"/>
    </row>
    <row r="11" spans="2:138" ht="11.25" customHeight="1" x14ac:dyDescent="0.15">
      <c r="B11" s="572" t="s">
        <v>214</v>
      </c>
      <c r="C11" s="650"/>
      <c r="D11" s="650"/>
      <c r="E11" s="650"/>
      <c r="F11" s="650"/>
      <c r="G11" s="650"/>
      <c r="H11" s="650"/>
      <c r="I11" s="650"/>
      <c r="J11" s="650"/>
      <c r="K11" s="650"/>
      <c r="L11" s="650"/>
      <c r="M11" s="650"/>
      <c r="N11" s="650"/>
      <c r="O11" s="650"/>
      <c r="P11" s="650"/>
      <c r="Q11" s="574"/>
      <c r="R11" s="575">
        <v>9038</v>
      </c>
      <c r="S11" s="669"/>
      <c r="T11" s="669"/>
      <c r="U11" s="669"/>
      <c r="V11" s="669"/>
      <c r="W11" s="669"/>
      <c r="X11" s="669"/>
      <c r="Y11" s="577"/>
      <c r="Z11" s="578">
        <v>0</v>
      </c>
      <c r="AA11" s="670"/>
      <c r="AB11" s="670"/>
      <c r="AC11" s="671"/>
      <c r="AD11" s="581">
        <v>9038</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1768525</v>
      </c>
      <c r="BE11" s="576"/>
      <c r="BF11" s="576"/>
      <c r="BG11" s="576"/>
      <c r="BH11" s="576"/>
      <c r="BI11" s="576"/>
      <c r="BJ11" s="576"/>
      <c r="BK11" s="577"/>
      <c r="BL11" s="668">
        <v>1.2</v>
      </c>
      <c r="BM11" s="668"/>
      <c r="BN11" s="668"/>
      <c r="BO11" s="668"/>
      <c r="BP11" s="655">
        <v>738746</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19887371</v>
      </c>
      <c r="CN11" s="669"/>
      <c r="CO11" s="669"/>
      <c r="CP11" s="669"/>
      <c r="CQ11" s="669"/>
      <c r="CR11" s="669"/>
      <c r="CS11" s="669"/>
      <c r="CT11" s="577"/>
      <c r="CU11" s="578">
        <v>4.3</v>
      </c>
      <c r="CV11" s="678"/>
      <c r="CW11" s="678"/>
      <c r="CX11" s="671"/>
      <c r="CY11" s="581">
        <v>9060987</v>
      </c>
      <c r="CZ11" s="576"/>
      <c r="DA11" s="576"/>
      <c r="DB11" s="576"/>
      <c r="DC11" s="576"/>
      <c r="DD11" s="576"/>
      <c r="DE11" s="576"/>
      <c r="DF11" s="576"/>
      <c r="DG11" s="576"/>
      <c r="DH11" s="576"/>
      <c r="DI11" s="576"/>
      <c r="DJ11" s="576"/>
      <c r="DK11" s="577"/>
      <c r="DL11" s="581">
        <v>9556072</v>
      </c>
      <c r="DM11" s="576"/>
      <c r="DN11" s="576"/>
      <c r="DO11" s="576"/>
      <c r="DP11" s="576"/>
      <c r="DQ11" s="576"/>
      <c r="DR11" s="576"/>
      <c r="DS11" s="576"/>
      <c r="DT11" s="576"/>
      <c r="DU11" s="576"/>
      <c r="DV11" s="576"/>
      <c r="DW11" s="576"/>
      <c r="DX11" s="679"/>
    </row>
    <row r="12" spans="2:138" ht="11.25" customHeight="1" x14ac:dyDescent="0.15">
      <c r="B12" s="572" t="s">
        <v>217</v>
      </c>
      <c r="C12" s="650"/>
      <c r="D12" s="650"/>
      <c r="E12" s="650"/>
      <c r="F12" s="650"/>
      <c r="G12" s="650"/>
      <c r="H12" s="650"/>
      <c r="I12" s="650"/>
      <c r="J12" s="650"/>
      <c r="K12" s="650"/>
      <c r="L12" s="650"/>
      <c r="M12" s="650"/>
      <c r="N12" s="650"/>
      <c r="O12" s="650"/>
      <c r="P12" s="650"/>
      <c r="Q12" s="574"/>
      <c r="R12" s="575">
        <v>23602</v>
      </c>
      <c r="S12" s="669"/>
      <c r="T12" s="669"/>
      <c r="U12" s="669"/>
      <c r="V12" s="669"/>
      <c r="W12" s="669"/>
      <c r="X12" s="669"/>
      <c r="Y12" s="577"/>
      <c r="Z12" s="578">
        <v>0</v>
      </c>
      <c r="AA12" s="670"/>
      <c r="AB12" s="670"/>
      <c r="AC12" s="671"/>
      <c r="AD12" s="581">
        <v>23602</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120313</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53012248</v>
      </c>
      <c r="CN12" s="669"/>
      <c r="CO12" s="669"/>
      <c r="CP12" s="669"/>
      <c r="CQ12" s="669"/>
      <c r="CR12" s="669"/>
      <c r="CS12" s="669"/>
      <c r="CT12" s="577"/>
      <c r="CU12" s="578">
        <v>11.5</v>
      </c>
      <c r="CV12" s="678"/>
      <c r="CW12" s="678"/>
      <c r="CX12" s="671"/>
      <c r="CY12" s="581">
        <v>186179</v>
      </c>
      <c r="CZ12" s="576"/>
      <c r="DA12" s="576"/>
      <c r="DB12" s="576"/>
      <c r="DC12" s="576"/>
      <c r="DD12" s="576"/>
      <c r="DE12" s="576"/>
      <c r="DF12" s="576"/>
      <c r="DG12" s="576"/>
      <c r="DH12" s="576"/>
      <c r="DI12" s="576"/>
      <c r="DJ12" s="576"/>
      <c r="DK12" s="577"/>
      <c r="DL12" s="581">
        <v>10452104</v>
      </c>
      <c r="DM12" s="576"/>
      <c r="DN12" s="576"/>
      <c r="DO12" s="576"/>
      <c r="DP12" s="576"/>
      <c r="DQ12" s="576"/>
      <c r="DR12" s="576"/>
      <c r="DS12" s="576"/>
      <c r="DT12" s="576"/>
      <c r="DU12" s="576"/>
      <c r="DV12" s="576"/>
      <c r="DW12" s="576"/>
      <c r="DX12" s="679"/>
    </row>
    <row r="13" spans="2:138" ht="11.25" customHeight="1" x14ac:dyDescent="0.15">
      <c r="B13" s="572" t="s">
        <v>220</v>
      </c>
      <c r="C13" s="650"/>
      <c r="D13" s="650"/>
      <c r="E13" s="650"/>
      <c r="F13" s="650"/>
      <c r="G13" s="650"/>
      <c r="H13" s="650"/>
      <c r="I13" s="650"/>
      <c r="J13" s="650"/>
      <c r="K13" s="650"/>
      <c r="L13" s="650"/>
      <c r="M13" s="650"/>
      <c r="N13" s="650"/>
      <c r="O13" s="650"/>
      <c r="P13" s="650"/>
      <c r="Q13" s="574"/>
      <c r="R13" s="575">
        <v>17918823</v>
      </c>
      <c r="S13" s="669"/>
      <c r="T13" s="669"/>
      <c r="U13" s="669"/>
      <c r="V13" s="669"/>
      <c r="W13" s="669"/>
      <c r="X13" s="669"/>
      <c r="Y13" s="577"/>
      <c r="Z13" s="578">
        <v>3.7</v>
      </c>
      <c r="AA13" s="670"/>
      <c r="AB13" s="670"/>
      <c r="AC13" s="671"/>
      <c r="AD13" s="581">
        <v>17918823</v>
      </c>
      <c r="AE13" s="669"/>
      <c r="AF13" s="669"/>
      <c r="AG13" s="669"/>
      <c r="AH13" s="669"/>
      <c r="AI13" s="669"/>
      <c r="AJ13" s="669"/>
      <c r="AK13" s="577"/>
      <c r="AL13" s="578">
        <v>6.7</v>
      </c>
      <c r="AM13" s="670"/>
      <c r="AN13" s="670"/>
      <c r="AO13" s="672"/>
      <c r="AP13" s="572" t="s">
        <v>221</v>
      </c>
      <c r="AQ13" s="573"/>
      <c r="AR13" s="573"/>
      <c r="AS13" s="573"/>
      <c r="AT13" s="573"/>
      <c r="AU13" s="573"/>
      <c r="AV13" s="573"/>
      <c r="AW13" s="573"/>
      <c r="AX13" s="573"/>
      <c r="AY13" s="573"/>
      <c r="AZ13" s="573"/>
      <c r="BA13" s="573"/>
      <c r="BB13" s="573"/>
      <c r="BC13" s="574"/>
      <c r="BD13" s="575">
        <v>1798131</v>
      </c>
      <c r="BE13" s="576"/>
      <c r="BF13" s="576"/>
      <c r="BG13" s="576"/>
      <c r="BH13" s="576"/>
      <c r="BI13" s="576"/>
      <c r="BJ13" s="576"/>
      <c r="BK13" s="577"/>
      <c r="BL13" s="668">
        <v>1.2</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53759536</v>
      </c>
      <c r="CN13" s="669"/>
      <c r="CO13" s="669"/>
      <c r="CP13" s="669"/>
      <c r="CQ13" s="669"/>
      <c r="CR13" s="669"/>
      <c r="CS13" s="669"/>
      <c r="CT13" s="577"/>
      <c r="CU13" s="578">
        <v>11.6</v>
      </c>
      <c r="CV13" s="678"/>
      <c r="CW13" s="678"/>
      <c r="CX13" s="671"/>
      <c r="CY13" s="581">
        <v>40124289</v>
      </c>
      <c r="CZ13" s="576"/>
      <c r="DA13" s="576"/>
      <c r="DB13" s="576"/>
      <c r="DC13" s="576"/>
      <c r="DD13" s="576"/>
      <c r="DE13" s="576"/>
      <c r="DF13" s="576"/>
      <c r="DG13" s="576"/>
      <c r="DH13" s="576"/>
      <c r="DI13" s="576"/>
      <c r="DJ13" s="576"/>
      <c r="DK13" s="577"/>
      <c r="DL13" s="581">
        <v>14551593</v>
      </c>
      <c r="DM13" s="576"/>
      <c r="DN13" s="576"/>
      <c r="DO13" s="576"/>
      <c r="DP13" s="576"/>
      <c r="DQ13" s="576"/>
      <c r="DR13" s="576"/>
      <c r="DS13" s="576"/>
      <c r="DT13" s="576"/>
      <c r="DU13" s="576"/>
      <c r="DV13" s="576"/>
      <c r="DW13" s="576"/>
      <c r="DX13" s="679"/>
    </row>
    <row r="14" spans="2:138" ht="11.25" customHeight="1" x14ac:dyDescent="0.15">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1798433</v>
      </c>
      <c r="BE14" s="576"/>
      <c r="BF14" s="576"/>
      <c r="BG14" s="576"/>
      <c r="BH14" s="576"/>
      <c r="BI14" s="576"/>
      <c r="BJ14" s="576"/>
      <c r="BK14" s="577"/>
      <c r="BL14" s="668">
        <v>1.2</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25138572</v>
      </c>
      <c r="CN14" s="669"/>
      <c r="CO14" s="669"/>
      <c r="CP14" s="669"/>
      <c r="CQ14" s="669"/>
      <c r="CR14" s="669"/>
      <c r="CS14" s="669"/>
      <c r="CT14" s="577"/>
      <c r="CU14" s="578">
        <v>5.4</v>
      </c>
      <c r="CV14" s="678"/>
      <c r="CW14" s="678"/>
      <c r="CX14" s="671"/>
      <c r="CY14" s="581">
        <v>1593615</v>
      </c>
      <c r="CZ14" s="576"/>
      <c r="DA14" s="576"/>
      <c r="DB14" s="576"/>
      <c r="DC14" s="576"/>
      <c r="DD14" s="576"/>
      <c r="DE14" s="576"/>
      <c r="DF14" s="576"/>
      <c r="DG14" s="576"/>
      <c r="DH14" s="576"/>
      <c r="DI14" s="576"/>
      <c r="DJ14" s="576"/>
      <c r="DK14" s="577"/>
      <c r="DL14" s="581">
        <v>22933917</v>
      </c>
      <c r="DM14" s="576"/>
      <c r="DN14" s="576"/>
      <c r="DO14" s="576"/>
      <c r="DP14" s="576"/>
      <c r="DQ14" s="576"/>
      <c r="DR14" s="576"/>
      <c r="DS14" s="576"/>
      <c r="DT14" s="576"/>
      <c r="DU14" s="576"/>
      <c r="DV14" s="576"/>
      <c r="DW14" s="576"/>
      <c r="DX14" s="679"/>
    </row>
    <row r="15" spans="2:138" ht="11.25" customHeight="1" x14ac:dyDescent="0.15">
      <c r="B15" s="572" t="s">
        <v>226</v>
      </c>
      <c r="C15" s="650"/>
      <c r="D15" s="650"/>
      <c r="E15" s="650"/>
      <c r="F15" s="650"/>
      <c r="G15" s="650"/>
      <c r="H15" s="650"/>
      <c r="I15" s="650"/>
      <c r="J15" s="650"/>
      <c r="K15" s="650"/>
      <c r="L15" s="650"/>
      <c r="M15" s="650"/>
      <c r="N15" s="650"/>
      <c r="O15" s="650"/>
      <c r="P15" s="650"/>
      <c r="Q15" s="574"/>
      <c r="R15" s="575">
        <v>585107</v>
      </c>
      <c r="S15" s="669"/>
      <c r="T15" s="669"/>
      <c r="U15" s="669"/>
      <c r="V15" s="669"/>
      <c r="W15" s="669"/>
      <c r="X15" s="669"/>
      <c r="Y15" s="577"/>
      <c r="Z15" s="578">
        <v>0.1</v>
      </c>
      <c r="AA15" s="670"/>
      <c r="AB15" s="670"/>
      <c r="AC15" s="671"/>
      <c r="AD15" s="581">
        <v>585107</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32633951</v>
      </c>
      <c r="BE15" s="576"/>
      <c r="BF15" s="576"/>
      <c r="BG15" s="576"/>
      <c r="BH15" s="576"/>
      <c r="BI15" s="576"/>
      <c r="BJ15" s="576"/>
      <c r="BK15" s="577"/>
      <c r="BL15" s="668">
        <v>22.1</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15">
      <c r="B16" s="572" t="s">
        <v>229</v>
      </c>
      <c r="C16" s="650"/>
      <c r="D16" s="650"/>
      <c r="E16" s="650"/>
      <c r="F16" s="650"/>
      <c r="G16" s="650"/>
      <c r="H16" s="650"/>
      <c r="I16" s="650"/>
      <c r="J16" s="650"/>
      <c r="K16" s="650"/>
      <c r="L16" s="650"/>
      <c r="M16" s="650"/>
      <c r="N16" s="650"/>
      <c r="O16" s="650"/>
      <c r="P16" s="650"/>
      <c r="Q16" s="574"/>
      <c r="R16" s="575">
        <v>585107</v>
      </c>
      <c r="S16" s="669"/>
      <c r="T16" s="669"/>
      <c r="U16" s="669"/>
      <c r="V16" s="669"/>
      <c r="W16" s="669"/>
      <c r="X16" s="669"/>
      <c r="Y16" s="577"/>
      <c r="Z16" s="578">
        <v>0.1</v>
      </c>
      <c r="AA16" s="670"/>
      <c r="AB16" s="670"/>
      <c r="AC16" s="671"/>
      <c r="AD16" s="581">
        <v>585107</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1013159</v>
      </c>
      <c r="BE16" s="576"/>
      <c r="BF16" s="576"/>
      <c r="BG16" s="576"/>
      <c r="BH16" s="576"/>
      <c r="BI16" s="576"/>
      <c r="BJ16" s="576"/>
      <c r="BK16" s="577"/>
      <c r="BL16" s="668">
        <v>0.7</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92574818</v>
      </c>
      <c r="CN16" s="669"/>
      <c r="CO16" s="669"/>
      <c r="CP16" s="669"/>
      <c r="CQ16" s="669"/>
      <c r="CR16" s="669"/>
      <c r="CS16" s="669"/>
      <c r="CT16" s="577"/>
      <c r="CU16" s="578">
        <v>20</v>
      </c>
      <c r="CV16" s="678"/>
      <c r="CW16" s="678"/>
      <c r="CX16" s="671"/>
      <c r="CY16" s="581">
        <v>8209031</v>
      </c>
      <c r="CZ16" s="576"/>
      <c r="DA16" s="576"/>
      <c r="DB16" s="576"/>
      <c r="DC16" s="576"/>
      <c r="DD16" s="576"/>
      <c r="DE16" s="576"/>
      <c r="DF16" s="576"/>
      <c r="DG16" s="576"/>
      <c r="DH16" s="576"/>
      <c r="DI16" s="576"/>
      <c r="DJ16" s="576"/>
      <c r="DK16" s="577"/>
      <c r="DL16" s="581">
        <v>64103090</v>
      </c>
      <c r="DM16" s="576"/>
      <c r="DN16" s="576"/>
      <c r="DO16" s="576"/>
      <c r="DP16" s="576"/>
      <c r="DQ16" s="576"/>
      <c r="DR16" s="576"/>
      <c r="DS16" s="576"/>
      <c r="DT16" s="576"/>
      <c r="DU16" s="576"/>
      <c r="DV16" s="576"/>
      <c r="DW16" s="576"/>
      <c r="DX16" s="679"/>
    </row>
    <row r="17" spans="2:128" ht="11.25" customHeight="1" x14ac:dyDescent="0.15">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31620792</v>
      </c>
      <c r="BE17" s="576"/>
      <c r="BF17" s="576"/>
      <c r="BG17" s="576"/>
      <c r="BH17" s="576"/>
      <c r="BI17" s="576"/>
      <c r="BJ17" s="576"/>
      <c r="BK17" s="577"/>
      <c r="BL17" s="668">
        <v>21.4</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207043</v>
      </c>
      <c r="CN17" s="669"/>
      <c r="CO17" s="669"/>
      <c r="CP17" s="669"/>
      <c r="CQ17" s="669"/>
      <c r="CR17" s="669"/>
      <c r="CS17" s="669"/>
      <c r="CT17" s="577"/>
      <c r="CU17" s="578">
        <v>0</v>
      </c>
      <c r="CV17" s="678"/>
      <c r="CW17" s="678"/>
      <c r="CX17" s="671"/>
      <c r="CY17" s="581" t="s">
        <v>118</v>
      </c>
      <c r="CZ17" s="576"/>
      <c r="DA17" s="576"/>
      <c r="DB17" s="576"/>
      <c r="DC17" s="576"/>
      <c r="DD17" s="576"/>
      <c r="DE17" s="576"/>
      <c r="DF17" s="576"/>
      <c r="DG17" s="576"/>
      <c r="DH17" s="576"/>
      <c r="DI17" s="576"/>
      <c r="DJ17" s="576"/>
      <c r="DK17" s="577"/>
      <c r="DL17" s="581">
        <v>8865</v>
      </c>
      <c r="DM17" s="576"/>
      <c r="DN17" s="576"/>
      <c r="DO17" s="576"/>
      <c r="DP17" s="576"/>
      <c r="DQ17" s="576"/>
      <c r="DR17" s="576"/>
      <c r="DS17" s="576"/>
      <c r="DT17" s="576"/>
      <c r="DU17" s="576"/>
      <c r="DV17" s="576"/>
      <c r="DW17" s="576"/>
      <c r="DX17" s="679"/>
    </row>
    <row r="18" spans="2:128" ht="11.25" customHeight="1" x14ac:dyDescent="0.15">
      <c r="B18" s="572" t="s">
        <v>235</v>
      </c>
      <c r="C18" s="650"/>
      <c r="D18" s="650"/>
      <c r="E18" s="650"/>
      <c r="F18" s="650"/>
      <c r="G18" s="650"/>
      <c r="H18" s="650"/>
      <c r="I18" s="650"/>
      <c r="J18" s="650"/>
      <c r="K18" s="650"/>
      <c r="L18" s="650"/>
      <c r="M18" s="650"/>
      <c r="N18" s="650"/>
      <c r="O18" s="650"/>
      <c r="P18" s="650"/>
      <c r="Q18" s="574"/>
      <c r="R18" s="575">
        <v>132838424</v>
      </c>
      <c r="S18" s="669"/>
      <c r="T18" s="669"/>
      <c r="U18" s="669"/>
      <c r="V18" s="669"/>
      <c r="W18" s="669"/>
      <c r="X18" s="669"/>
      <c r="Y18" s="577"/>
      <c r="Z18" s="578">
        <v>27.8</v>
      </c>
      <c r="AA18" s="670"/>
      <c r="AB18" s="670"/>
      <c r="AC18" s="671"/>
      <c r="AD18" s="581">
        <v>130803541</v>
      </c>
      <c r="AE18" s="669"/>
      <c r="AF18" s="669"/>
      <c r="AG18" s="669"/>
      <c r="AH18" s="669"/>
      <c r="AI18" s="669"/>
      <c r="AJ18" s="669"/>
      <c r="AK18" s="577"/>
      <c r="AL18" s="578">
        <v>48.6</v>
      </c>
      <c r="AM18" s="670"/>
      <c r="AN18" s="670"/>
      <c r="AO18" s="672"/>
      <c r="AP18" s="572" t="s">
        <v>236</v>
      </c>
      <c r="AQ18" s="573"/>
      <c r="AR18" s="573"/>
      <c r="AS18" s="573"/>
      <c r="AT18" s="573"/>
      <c r="AU18" s="573"/>
      <c r="AV18" s="573"/>
      <c r="AW18" s="573"/>
      <c r="AX18" s="573"/>
      <c r="AY18" s="573"/>
      <c r="AZ18" s="573"/>
      <c r="BA18" s="573"/>
      <c r="BB18" s="573"/>
      <c r="BC18" s="574"/>
      <c r="BD18" s="575">
        <v>48855474</v>
      </c>
      <c r="BE18" s="576"/>
      <c r="BF18" s="576"/>
      <c r="BG18" s="576"/>
      <c r="BH18" s="576"/>
      <c r="BI18" s="576"/>
      <c r="BJ18" s="576"/>
      <c r="BK18" s="577"/>
      <c r="BL18" s="668">
        <v>33</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60173432</v>
      </c>
      <c r="CN18" s="669"/>
      <c r="CO18" s="669"/>
      <c r="CP18" s="669"/>
      <c r="CQ18" s="669"/>
      <c r="CR18" s="669"/>
      <c r="CS18" s="669"/>
      <c r="CT18" s="577"/>
      <c r="CU18" s="578">
        <v>13</v>
      </c>
      <c r="CV18" s="678"/>
      <c r="CW18" s="678"/>
      <c r="CX18" s="671"/>
      <c r="CY18" s="581" t="s">
        <v>118</v>
      </c>
      <c r="CZ18" s="576"/>
      <c r="DA18" s="576"/>
      <c r="DB18" s="576"/>
      <c r="DC18" s="576"/>
      <c r="DD18" s="576"/>
      <c r="DE18" s="576"/>
      <c r="DF18" s="576"/>
      <c r="DG18" s="576"/>
      <c r="DH18" s="576"/>
      <c r="DI18" s="576"/>
      <c r="DJ18" s="576"/>
      <c r="DK18" s="577"/>
      <c r="DL18" s="581">
        <v>59930209</v>
      </c>
      <c r="DM18" s="576"/>
      <c r="DN18" s="576"/>
      <c r="DO18" s="576"/>
      <c r="DP18" s="576"/>
      <c r="DQ18" s="576"/>
      <c r="DR18" s="576"/>
      <c r="DS18" s="576"/>
      <c r="DT18" s="576"/>
      <c r="DU18" s="576"/>
      <c r="DV18" s="576"/>
      <c r="DW18" s="576"/>
      <c r="DX18" s="679"/>
    </row>
    <row r="19" spans="2:128" ht="11.25" customHeight="1" x14ac:dyDescent="0.15">
      <c r="B19" s="572" t="s">
        <v>238</v>
      </c>
      <c r="C19" s="650"/>
      <c r="D19" s="650"/>
      <c r="E19" s="650"/>
      <c r="F19" s="650"/>
      <c r="G19" s="650"/>
      <c r="H19" s="650"/>
      <c r="I19" s="650"/>
      <c r="J19" s="650"/>
      <c r="K19" s="650"/>
      <c r="L19" s="650"/>
      <c r="M19" s="650"/>
      <c r="N19" s="650"/>
      <c r="O19" s="650"/>
      <c r="P19" s="650"/>
      <c r="Q19" s="574"/>
      <c r="R19" s="575">
        <v>130803541</v>
      </c>
      <c r="S19" s="669"/>
      <c r="T19" s="669"/>
      <c r="U19" s="669"/>
      <c r="V19" s="669"/>
      <c r="W19" s="669"/>
      <c r="X19" s="669"/>
      <c r="Y19" s="577"/>
      <c r="Z19" s="578">
        <v>27.4</v>
      </c>
      <c r="AA19" s="670"/>
      <c r="AB19" s="670"/>
      <c r="AC19" s="671"/>
      <c r="AD19" s="581">
        <v>130803541</v>
      </c>
      <c r="AE19" s="669"/>
      <c r="AF19" s="669"/>
      <c r="AG19" s="669"/>
      <c r="AH19" s="669"/>
      <c r="AI19" s="669"/>
      <c r="AJ19" s="669"/>
      <c r="AK19" s="577"/>
      <c r="AL19" s="578">
        <v>48.6</v>
      </c>
      <c r="AM19" s="670"/>
      <c r="AN19" s="670"/>
      <c r="AO19" s="672"/>
      <c r="AP19" s="572" t="s">
        <v>239</v>
      </c>
      <c r="AQ19" s="573"/>
      <c r="AR19" s="573"/>
      <c r="AS19" s="573"/>
      <c r="AT19" s="573"/>
      <c r="AU19" s="573"/>
      <c r="AV19" s="573"/>
      <c r="AW19" s="573"/>
      <c r="AX19" s="573"/>
      <c r="AY19" s="573"/>
      <c r="AZ19" s="573"/>
      <c r="BA19" s="573"/>
      <c r="BB19" s="573"/>
      <c r="BC19" s="574"/>
      <c r="BD19" s="575">
        <v>2251446</v>
      </c>
      <c r="BE19" s="576"/>
      <c r="BF19" s="576"/>
      <c r="BG19" s="576"/>
      <c r="BH19" s="576"/>
      <c r="BI19" s="576"/>
      <c r="BJ19" s="576"/>
      <c r="BK19" s="577"/>
      <c r="BL19" s="578">
        <v>1.5</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15">
      <c r="B20" s="572" t="s">
        <v>241</v>
      </c>
      <c r="C20" s="650"/>
      <c r="D20" s="650"/>
      <c r="E20" s="650"/>
      <c r="F20" s="650"/>
      <c r="G20" s="650"/>
      <c r="H20" s="650"/>
      <c r="I20" s="650"/>
      <c r="J20" s="650"/>
      <c r="K20" s="650"/>
      <c r="L20" s="650"/>
      <c r="M20" s="650"/>
      <c r="N20" s="650"/>
      <c r="O20" s="650"/>
      <c r="P20" s="650"/>
      <c r="Q20" s="574"/>
      <c r="R20" s="575">
        <v>2030763</v>
      </c>
      <c r="S20" s="669"/>
      <c r="T20" s="669"/>
      <c r="U20" s="669"/>
      <c r="V20" s="669"/>
      <c r="W20" s="669"/>
      <c r="X20" s="669"/>
      <c r="Y20" s="577"/>
      <c r="Z20" s="578">
        <v>0.4</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1115323</v>
      </c>
      <c r="BE20" s="576"/>
      <c r="BF20" s="576"/>
      <c r="BG20" s="576"/>
      <c r="BH20" s="576"/>
      <c r="BI20" s="576"/>
      <c r="BJ20" s="576"/>
      <c r="BK20" s="577"/>
      <c r="BL20" s="578">
        <v>0.8</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15">
      <c r="B21" s="572" t="s">
        <v>244</v>
      </c>
      <c r="C21" s="650"/>
      <c r="D21" s="650"/>
      <c r="E21" s="650"/>
      <c r="F21" s="650"/>
      <c r="G21" s="650"/>
      <c r="H21" s="650"/>
      <c r="I21" s="650"/>
      <c r="J21" s="650"/>
      <c r="K21" s="650"/>
      <c r="L21" s="650"/>
      <c r="M21" s="650"/>
      <c r="N21" s="650"/>
      <c r="O21" s="650"/>
      <c r="P21" s="650"/>
      <c r="Q21" s="574"/>
      <c r="R21" s="575">
        <v>4120</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343570</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70872</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70872</v>
      </c>
      <c r="DM21" s="576"/>
      <c r="DN21" s="576"/>
      <c r="DO21" s="576"/>
      <c r="DP21" s="576"/>
      <c r="DQ21" s="576"/>
      <c r="DR21" s="576"/>
      <c r="DS21" s="576"/>
      <c r="DT21" s="576"/>
      <c r="DU21" s="576"/>
      <c r="DV21" s="576"/>
      <c r="DW21" s="576"/>
      <c r="DX21" s="679"/>
    </row>
    <row r="22" spans="2:128" ht="11.25" customHeight="1" x14ac:dyDescent="0.15">
      <c r="B22" s="572" t="s">
        <v>247</v>
      </c>
      <c r="C22" s="650"/>
      <c r="D22" s="650"/>
      <c r="E22" s="650"/>
      <c r="F22" s="650"/>
      <c r="G22" s="650"/>
      <c r="H22" s="650"/>
      <c r="I22" s="650"/>
      <c r="J22" s="650"/>
      <c r="K22" s="650"/>
      <c r="L22" s="650"/>
      <c r="M22" s="650"/>
      <c r="N22" s="650"/>
      <c r="O22" s="650"/>
      <c r="P22" s="650"/>
      <c r="Q22" s="574"/>
      <c r="R22" s="575">
        <v>300841458</v>
      </c>
      <c r="S22" s="669"/>
      <c r="T22" s="669"/>
      <c r="U22" s="669"/>
      <c r="V22" s="669"/>
      <c r="W22" s="669"/>
      <c r="X22" s="669"/>
      <c r="Y22" s="577"/>
      <c r="Z22" s="578">
        <v>63</v>
      </c>
      <c r="AA22" s="670"/>
      <c r="AB22" s="670"/>
      <c r="AC22" s="671"/>
      <c r="AD22" s="581">
        <v>268604886</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9114654</v>
      </c>
      <c r="BE22" s="576"/>
      <c r="BF22" s="576"/>
      <c r="BG22" s="576"/>
      <c r="BH22" s="576"/>
      <c r="BI22" s="576"/>
      <c r="BJ22" s="576"/>
      <c r="BK22" s="577"/>
      <c r="BL22" s="578">
        <v>6.2</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1066652</v>
      </c>
      <c r="CN22" s="669"/>
      <c r="CO22" s="669"/>
      <c r="CP22" s="669"/>
      <c r="CQ22" s="669"/>
      <c r="CR22" s="669"/>
      <c r="CS22" s="669"/>
      <c r="CT22" s="577"/>
      <c r="CU22" s="578">
        <v>0.2</v>
      </c>
      <c r="CV22" s="678"/>
      <c r="CW22" s="678"/>
      <c r="CX22" s="671"/>
      <c r="CY22" s="581" t="s">
        <v>118</v>
      </c>
      <c r="CZ22" s="576"/>
      <c r="DA22" s="576"/>
      <c r="DB22" s="576"/>
      <c r="DC22" s="576"/>
      <c r="DD22" s="576"/>
      <c r="DE22" s="576"/>
      <c r="DF22" s="576"/>
      <c r="DG22" s="576"/>
      <c r="DH22" s="576"/>
      <c r="DI22" s="576"/>
      <c r="DJ22" s="576"/>
      <c r="DK22" s="577"/>
      <c r="DL22" s="581">
        <v>1066652</v>
      </c>
      <c r="DM22" s="576"/>
      <c r="DN22" s="576"/>
      <c r="DO22" s="576"/>
      <c r="DP22" s="576"/>
      <c r="DQ22" s="576"/>
      <c r="DR22" s="576"/>
      <c r="DS22" s="576"/>
      <c r="DT22" s="576"/>
      <c r="DU22" s="576"/>
      <c r="DV22" s="576"/>
      <c r="DW22" s="576"/>
      <c r="DX22" s="679"/>
    </row>
    <row r="23" spans="2:128" ht="11.25" customHeight="1" x14ac:dyDescent="0.15">
      <c r="B23" s="572" t="s">
        <v>250</v>
      </c>
      <c r="C23" s="650"/>
      <c r="D23" s="650"/>
      <c r="E23" s="650"/>
      <c r="F23" s="650"/>
      <c r="G23" s="650"/>
      <c r="H23" s="650"/>
      <c r="I23" s="650"/>
      <c r="J23" s="650"/>
      <c r="K23" s="650"/>
      <c r="L23" s="650"/>
      <c r="M23" s="650"/>
      <c r="N23" s="650"/>
      <c r="O23" s="650"/>
      <c r="P23" s="650"/>
      <c r="Q23" s="574"/>
      <c r="R23" s="575">
        <v>230700</v>
      </c>
      <c r="S23" s="669"/>
      <c r="T23" s="669"/>
      <c r="U23" s="669"/>
      <c r="V23" s="669"/>
      <c r="W23" s="669"/>
      <c r="X23" s="669"/>
      <c r="Y23" s="577"/>
      <c r="Z23" s="578">
        <v>0</v>
      </c>
      <c r="AA23" s="670"/>
      <c r="AB23" s="670"/>
      <c r="AC23" s="671"/>
      <c r="AD23" s="581">
        <v>230700</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13771272</v>
      </c>
      <c r="BE23" s="576"/>
      <c r="BF23" s="576"/>
      <c r="BG23" s="576"/>
      <c r="BH23" s="576"/>
      <c r="BI23" s="576"/>
      <c r="BJ23" s="576"/>
      <c r="BK23" s="577"/>
      <c r="BL23" s="578">
        <v>9.3000000000000007</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1066191</v>
      </c>
      <c r="CN23" s="669"/>
      <c r="CO23" s="669"/>
      <c r="CP23" s="669"/>
      <c r="CQ23" s="669"/>
      <c r="CR23" s="669"/>
      <c r="CS23" s="669"/>
      <c r="CT23" s="577"/>
      <c r="CU23" s="578">
        <v>0.2</v>
      </c>
      <c r="CV23" s="678"/>
      <c r="CW23" s="678"/>
      <c r="CX23" s="671"/>
      <c r="CY23" s="581" t="s">
        <v>118</v>
      </c>
      <c r="CZ23" s="576"/>
      <c r="DA23" s="576"/>
      <c r="DB23" s="576"/>
      <c r="DC23" s="576"/>
      <c r="DD23" s="576"/>
      <c r="DE23" s="576"/>
      <c r="DF23" s="576"/>
      <c r="DG23" s="576"/>
      <c r="DH23" s="576"/>
      <c r="DI23" s="576"/>
      <c r="DJ23" s="576"/>
      <c r="DK23" s="577"/>
      <c r="DL23" s="581">
        <v>1066191</v>
      </c>
      <c r="DM23" s="576"/>
      <c r="DN23" s="576"/>
      <c r="DO23" s="576"/>
      <c r="DP23" s="576"/>
      <c r="DQ23" s="576"/>
      <c r="DR23" s="576"/>
      <c r="DS23" s="576"/>
      <c r="DT23" s="576"/>
      <c r="DU23" s="576"/>
      <c r="DV23" s="576"/>
      <c r="DW23" s="576"/>
      <c r="DX23" s="679"/>
    </row>
    <row r="24" spans="2:128" ht="11.25" customHeight="1" x14ac:dyDescent="0.15">
      <c r="B24" s="572" t="s">
        <v>253</v>
      </c>
      <c r="C24" s="650"/>
      <c r="D24" s="650"/>
      <c r="E24" s="650"/>
      <c r="F24" s="650"/>
      <c r="G24" s="650"/>
      <c r="H24" s="650"/>
      <c r="I24" s="650"/>
      <c r="J24" s="650"/>
      <c r="K24" s="650"/>
      <c r="L24" s="650"/>
      <c r="M24" s="650"/>
      <c r="N24" s="650"/>
      <c r="O24" s="650"/>
      <c r="P24" s="650"/>
      <c r="Q24" s="574"/>
      <c r="R24" s="575">
        <v>2625330</v>
      </c>
      <c r="S24" s="669"/>
      <c r="T24" s="669"/>
      <c r="U24" s="669"/>
      <c r="V24" s="669"/>
      <c r="W24" s="669"/>
      <c r="X24" s="669"/>
      <c r="Y24" s="577"/>
      <c r="Z24" s="578">
        <v>0.5</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12</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15">
      <c r="B25" s="572" t="s">
        <v>256</v>
      </c>
      <c r="C25" s="650"/>
      <c r="D25" s="650"/>
      <c r="E25" s="650"/>
      <c r="F25" s="650"/>
      <c r="G25" s="650"/>
      <c r="H25" s="650"/>
      <c r="I25" s="650"/>
      <c r="J25" s="650"/>
      <c r="K25" s="650"/>
      <c r="L25" s="650"/>
      <c r="M25" s="650"/>
      <c r="N25" s="650"/>
      <c r="O25" s="650"/>
      <c r="P25" s="650"/>
      <c r="Q25" s="574"/>
      <c r="R25" s="575">
        <v>4515442</v>
      </c>
      <c r="S25" s="669"/>
      <c r="T25" s="669"/>
      <c r="U25" s="669"/>
      <c r="V25" s="669"/>
      <c r="W25" s="669"/>
      <c r="X25" s="669"/>
      <c r="Y25" s="577"/>
      <c r="Z25" s="578">
        <v>0.9</v>
      </c>
      <c r="AA25" s="670"/>
      <c r="AB25" s="670"/>
      <c r="AC25" s="671"/>
      <c r="AD25" s="581">
        <v>33645</v>
      </c>
      <c r="AE25" s="669"/>
      <c r="AF25" s="669"/>
      <c r="AG25" s="669"/>
      <c r="AH25" s="669"/>
      <c r="AI25" s="669"/>
      <c r="AJ25" s="669"/>
      <c r="AK25" s="577"/>
      <c r="AL25" s="578">
        <v>0</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24236772</v>
      </c>
      <c r="CN25" s="669"/>
      <c r="CO25" s="669"/>
      <c r="CP25" s="669"/>
      <c r="CQ25" s="669"/>
      <c r="CR25" s="669"/>
      <c r="CS25" s="669"/>
      <c r="CT25" s="577"/>
      <c r="CU25" s="578">
        <v>5.2</v>
      </c>
      <c r="CV25" s="678"/>
      <c r="CW25" s="678"/>
      <c r="CX25" s="671"/>
      <c r="CY25" s="581" t="s">
        <v>118</v>
      </c>
      <c r="CZ25" s="576"/>
      <c r="DA25" s="576"/>
      <c r="DB25" s="576"/>
      <c r="DC25" s="576"/>
      <c r="DD25" s="576"/>
      <c r="DE25" s="576"/>
      <c r="DF25" s="576"/>
      <c r="DG25" s="576"/>
      <c r="DH25" s="576"/>
      <c r="DI25" s="576"/>
      <c r="DJ25" s="576"/>
      <c r="DK25" s="577"/>
      <c r="DL25" s="581">
        <v>24236772</v>
      </c>
      <c r="DM25" s="576"/>
      <c r="DN25" s="576"/>
      <c r="DO25" s="576"/>
      <c r="DP25" s="576"/>
      <c r="DQ25" s="576"/>
      <c r="DR25" s="576"/>
      <c r="DS25" s="576"/>
      <c r="DT25" s="576"/>
      <c r="DU25" s="576"/>
      <c r="DV25" s="576"/>
      <c r="DW25" s="576"/>
      <c r="DX25" s="679"/>
    </row>
    <row r="26" spans="2:128" ht="11.25" customHeight="1" x14ac:dyDescent="0.15">
      <c r="B26" s="572" t="s">
        <v>259</v>
      </c>
      <c r="C26" s="650"/>
      <c r="D26" s="650"/>
      <c r="E26" s="650"/>
      <c r="F26" s="650"/>
      <c r="G26" s="650"/>
      <c r="H26" s="650"/>
      <c r="I26" s="650"/>
      <c r="J26" s="650"/>
      <c r="K26" s="650"/>
      <c r="L26" s="650"/>
      <c r="M26" s="650"/>
      <c r="N26" s="650"/>
      <c r="O26" s="650"/>
      <c r="P26" s="650"/>
      <c r="Q26" s="574"/>
      <c r="R26" s="575">
        <v>1554735</v>
      </c>
      <c r="S26" s="669"/>
      <c r="T26" s="669"/>
      <c r="U26" s="669"/>
      <c r="V26" s="669"/>
      <c r="W26" s="669"/>
      <c r="X26" s="669"/>
      <c r="Y26" s="577"/>
      <c r="Z26" s="578">
        <v>0.3</v>
      </c>
      <c r="AA26" s="670"/>
      <c r="AB26" s="670"/>
      <c r="AC26" s="671"/>
      <c r="AD26" s="581">
        <v>314722</v>
      </c>
      <c r="AE26" s="669"/>
      <c r="AF26" s="669"/>
      <c r="AG26" s="669"/>
      <c r="AH26" s="669"/>
      <c r="AI26" s="669"/>
      <c r="AJ26" s="669"/>
      <c r="AK26" s="577"/>
      <c r="AL26" s="578">
        <v>0.1</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241100</v>
      </c>
      <c r="CN26" s="669"/>
      <c r="CO26" s="669"/>
      <c r="CP26" s="669"/>
      <c r="CQ26" s="669"/>
      <c r="CR26" s="669"/>
      <c r="CS26" s="669"/>
      <c r="CT26" s="577"/>
      <c r="CU26" s="578">
        <v>0.1</v>
      </c>
      <c r="CV26" s="678"/>
      <c r="CW26" s="678"/>
      <c r="CX26" s="671"/>
      <c r="CY26" s="581" t="s">
        <v>118</v>
      </c>
      <c r="CZ26" s="576"/>
      <c r="DA26" s="576"/>
      <c r="DB26" s="576"/>
      <c r="DC26" s="576"/>
      <c r="DD26" s="576"/>
      <c r="DE26" s="576"/>
      <c r="DF26" s="576"/>
      <c r="DG26" s="576"/>
      <c r="DH26" s="576"/>
      <c r="DI26" s="576"/>
      <c r="DJ26" s="576"/>
      <c r="DK26" s="577"/>
      <c r="DL26" s="581">
        <v>241100</v>
      </c>
      <c r="DM26" s="576"/>
      <c r="DN26" s="576"/>
      <c r="DO26" s="576"/>
      <c r="DP26" s="576"/>
      <c r="DQ26" s="576"/>
      <c r="DR26" s="576"/>
      <c r="DS26" s="576"/>
      <c r="DT26" s="576"/>
      <c r="DU26" s="576"/>
      <c r="DV26" s="576"/>
      <c r="DW26" s="576"/>
      <c r="DX26" s="679"/>
    </row>
    <row r="27" spans="2:128" ht="11.25" customHeight="1" x14ac:dyDescent="0.15">
      <c r="B27" s="572" t="s">
        <v>262</v>
      </c>
      <c r="C27" s="650"/>
      <c r="D27" s="650"/>
      <c r="E27" s="650"/>
      <c r="F27" s="650"/>
      <c r="G27" s="650"/>
      <c r="H27" s="650"/>
      <c r="I27" s="650"/>
      <c r="J27" s="650"/>
      <c r="K27" s="650"/>
      <c r="L27" s="650"/>
      <c r="M27" s="650"/>
      <c r="N27" s="650"/>
      <c r="O27" s="650"/>
      <c r="P27" s="650"/>
      <c r="Q27" s="574"/>
      <c r="R27" s="575">
        <v>64801823</v>
      </c>
      <c r="S27" s="669"/>
      <c r="T27" s="669"/>
      <c r="U27" s="669"/>
      <c r="V27" s="669"/>
      <c r="W27" s="669"/>
      <c r="X27" s="669"/>
      <c r="Y27" s="577"/>
      <c r="Z27" s="578">
        <v>13.6</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4041</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15">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4041</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38819</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38819</v>
      </c>
      <c r="DM28" s="576"/>
      <c r="DN28" s="576"/>
      <c r="DO28" s="576"/>
      <c r="DP28" s="576"/>
      <c r="DQ28" s="576"/>
      <c r="DR28" s="576"/>
      <c r="DS28" s="576"/>
      <c r="DT28" s="576"/>
      <c r="DU28" s="576"/>
      <c r="DV28" s="576"/>
      <c r="DW28" s="576"/>
      <c r="DX28" s="679"/>
    </row>
    <row r="29" spans="2:128" ht="11.25" customHeight="1" x14ac:dyDescent="0.15">
      <c r="B29" s="572" t="s">
        <v>268</v>
      </c>
      <c r="C29" s="650"/>
      <c r="D29" s="650"/>
      <c r="E29" s="650"/>
      <c r="F29" s="650"/>
      <c r="G29" s="650"/>
      <c r="H29" s="650"/>
      <c r="I29" s="650"/>
      <c r="J29" s="650"/>
      <c r="K29" s="650"/>
      <c r="L29" s="650"/>
      <c r="M29" s="650"/>
      <c r="N29" s="650"/>
      <c r="O29" s="650"/>
      <c r="P29" s="650"/>
      <c r="Q29" s="574"/>
      <c r="R29" s="575">
        <v>757837</v>
      </c>
      <c r="S29" s="669"/>
      <c r="T29" s="669"/>
      <c r="U29" s="669"/>
      <c r="V29" s="669"/>
      <c r="W29" s="669"/>
      <c r="X29" s="669"/>
      <c r="Y29" s="577"/>
      <c r="Z29" s="578">
        <v>0.2</v>
      </c>
      <c r="AA29" s="670"/>
      <c r="AB29" s="670"/>
      <c r="AC29" s="671"/>
      <c r="AD29" s="581">
        <v>110946</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4041</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15">
      <c r="B30" s="572" t="s">
        <v>271</v>
      </c>
      <c r="C30" s="650"/>
      <c r="D30" s="650"/>
      <c r="E30" s="650"/>
      <c r="F30" s="650"/>
      <c r="G30" s="650"/>
      <c r="H30" s="650"/>
      <c r="I30" s="650"/>
      <c r="J30" s="650"/>
      <c r="K30" s="650"/>
      <c r="L30" s="650"/>
      <c r="M30" s="650"/>
      <c r="N30" s="650"/>
      <c r="O30" s="650"/>
      <c r="P30" s="650"/>
      <c r="Q30" s="574"/>
      <c r="R30" s="575">
        <v>88785</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78" t="s">
        <v>118</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387000</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387000</v>
      </c>
      <c r="DM30" s="576"/>
      <c r="DN30" s="576"/>
      <c r="DO30" s="576"/>
      <c r="DP30" s="576"/>
      <c r="DQ30" s="576"/>
      <c r="DR30" s="576"/>
      <c r="DS30" s="576"/>
      <c r="DT30" s="576"/>
      <c r="DU30" s="576"/>
      <c r="DV30" s="576"/>
      <c r="DW30" s="576"/>
      <c r="DX30" s="679"/>
    </row>
    <row r="31" spans="2:128" ht="11.25" customHeight="1" x14ac:dyDescent="0.15">
      <c r="B31" s="572" t="s">
        <v>274</v>
      </c>
      <c r="C31" s="650"/>
      <c r="D31" s="650"/>
      <c r="E31" s="650"/>
      <c r="F31" s="650"/>
      <c r="G31" s="650"/>
      <c r="H31" s="650"/>
      <c r="I31" s="650"/>
      <c r="J31" s="650"/>
      <c r="K31" s="650"/>
      <c r="L31" s="650"/>
      <c r="M31" s="650"/>
      <c r="N31" s="650"/>
      <c r="O31" s="650"/>
      <c r="P31" s="650"/>
      <c r="Q31" s="574"/>
      <c r="R31" s="575">
        <v>11910619</v>
      </c>
      <c r="S31" s="669"/>
      <c r="T31" s="669"/>
      <c r="U31" s="669"/>
      <c r="V31" s="669"/>
      <c r="W31" s="669"/>
      <c r="X31" s="669"/>
      <c r="Y31" s="577"/>
      <c r="Z31" s="578">
        <v>2.5</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58374</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2355537</v>
      </c>
      <c r="CN31" s="669"/>
      <c r="CO31" s="669"/>
      <c r="CP31" s="669"/>
      <c r="CQ31" s="669"/>
      <c r="CR31" s="669"/>
      <c r="CS31" s="669"/>
      <c r="CT31" s="577"/>
      <c r="CU31" s="578">
        <v>0.5</v>
      </c>
      <c r="CV31" s="678"/>
      <c r="CW31" s="678"/>
      <c r="CX31" s="671"/>
      <c r="CY31" s="581" t="s">
        <v>118</v>
      </c>
      <c r="CZ31" s="576"/>
      <c r="DA31" s="576"/>
      <c r="DB31" s="576"/>
      <c r="DC31" s="576"/>
      <c r="DD31" s="576"/>
      <c r="DE31" s="576"/>
      <c r="DF31" s="576"/>
      <c r="DG31" s="576"/>
      <c r="DH31" s="576"/>
      <c r="DI31" s="576"/>
      <c r="DJ31" s="576"/>
      <c r="DK31" s="577"/>
      <c r="DL31" s="581">
        <v>2355537</v>
      </c>
      <c r="DM31" s="576"/>
      <c r="DN31" s="576"/>
      <c r="DO31" s="576"/>
      <c r="DP31" s="576"/>
      <c r="DQ31" s="576"/>
      <c r="DR31" s="576"/>
      <c r="DS31" s="576"/>
      <c r="DT31" s="576"/>
      <c r="DU31" s="576"/>
      <c r="DV31" s="576"/>
      <c r="DW31" s="576"/>
      <c r="DX31" s="679"/>
    </row>
    <row r="32" spans="2:128" ht="11.25" customHeight="1" x14ac:dyDescent="0.15">
      <c r="B32" s="572" t="s">
        <v>277</v>
      </c>
      <c r="C32" s="650"/>
      <c r="D32" s="650"/>
      <c r="E32" s="650"/>
      <c r="F32" s="650"/>
      <c r="G32" s="650"/>
      <c r="H32" s="650"/>
      <c r="I32" s="650"/>
      <c r="J32" s="650"/>
      <c r="K32" s="650"/>
      <c r="L32" s="650"/>
      <c r="M32" s="650"/>
      <c r="N32" s="650"/>
      <c r="O32" s="650"/>
      <c r="P32" s="650"/>
      <c r="Q32" s="574"/>
      <c r="R32" s="575">
        <v>14310604</v>
      </c>
      <c r="S32" s="669"/>
      <c r="T32" s="669"/>
      <c r="U32" s="669"/>
      <c r="V32" s="669"/>
      <c r="W32" s="669"/>
      <c r="X32" s="669"/>
      <c r="Y32" s="577"/>
      <c r="Z32" s="578">
        <v>3</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147991488</v>
      </c>
      <c r="BE32" s="576"/>
      <c r="BF32" s="576"/>
      <c r="BG32" s="576"/>
      <c r="BH32" s="576"/>
      <c r="BI32" s="576"/>
      <c r="BJ32" s="576"/>
      <c r="BK32" s="577"/>
      <c r="BL32" s="578">
        <v>100</v>
      </c>
      <c r="BM32" s="678"/>
      <c r="BN32" s="678"/>
      <c r="BO32" s="671"/>
      <c r="BP32" s="581">
        <v>738746</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15">
      <c r="B33" s="572" t="s">
        <v>279</v>
      </c>
      <c r="C33" s="650"/>
      <c r="D33" s="650"/>
      <c r="E33" s="650"/>
      <c r="F33" s="650"/>
      <c r="G33" s="650"/>
      <c r="H33" s="650"/>
      <c r="I33" s="650"/>
      <c r="J33" s="650"/>
      <c r="K33" s="650"/>
      <c r="L33" s="650"/>
      <c r="M33" s="650"/>
      <c r="N33" s="650"/>
      <c r="O33" s="650"/>
      <c r="P33" s="650"/>
      <c r="Q33" s="574"/>
      <c r="R33" s="575">
        <v>47027630</v>
      </c>
      <c r="S33" s="669"/>
      <c r="T33" s="669"/>
      <c r="U33" s="669"/>
      <c r="V33" s="669"/>
      <c r="W33" s="669"/>
      <c r="X33" s="669"/>
      <c r="Y33" s="577"/>
      <c r="Z33" s="578">
        <v>9.8000000000000007</v>
      </c>
      <c r="AA33" s="670"/>
      <c r="AB33" s="670"/>
      <c r="AC33" s="671"/>
      <c r="AD33" s="581">
        <v>32265</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462664477</v>
      </c>
      <c r="CN33" s="591"/>
      <c r="CO33" s="591"/>
      <c r="CP33" s="591"/>
      <c r="CQ33" s="591"/>
      <c r="CR33" s="591"/>
      <c r="CS33" s="591"/>
      <c r="CT33" s="592"/>
      <c r="CU33" s="593">
        <v>100</v>
      </c>
      <c r="CV33" s="665"/>
      <c r="CW33" s="665"/>
      <c r="CX33" s="666"/>
      <c r="CY33" s="581">
        <v>64293672</v>
      </c>
      <c r="CZ33" s="576"/>
      <c r="DA33" s="576"/>
      <c r="DB33" s="576"/>
      <c r="DC33" s="576"/>
      <c r="DD33" s="576"/>
      <c r="DE33" s="576"/>
      <c r="DF33" s="576"/>
      <c r="DG33" s="576"/>
      <c r="DH33" s="576"/>
      <c r="DI33" s="576"/>
      <c r="DJ33" s="576"/>
      <c r="DK33" s="577"/>
      <c r="DL33" s="581">
        <v>316085719</v>
      </c>
      <c r="DM33" s="576"/>
      <c r="DN33" s="576"/>
      <c r="DO33" s="576"/>
      <c r="DP33" s="576"/>
      <c r="DQ33" s="576"/>
      <c r="DR33" s="576"/>
      <c r="DS33" s="576"/>
      <c r="DT33" s="576"/>
      <c r="DU33" s="576"/>
      <c r="DV33" s="576"/>
      <c r="DW33" s="576"/>
      <c r="DX33" s="679"/>
    </row>
    <row r="34" spans="2:128" ht="11.25" customHeight="1" x14ac:dyDescent="0.15">
      <c r="B34" s="572" t="s">
        <v>281</v>
      </c>
      <c r="C34" s="650"/>
      <c r="D34" s="650"/>
      <c r="E34" s="650"/>
      <c r="F34" s="650"/>
      <c r="G34" s="650"/>
      <c r="H34" s="650"/>
      <c r="I34" s="650"/>
      <c r="J34" s="650"/>
      <c r="K34" s="650"/>
      <c r="L34" s="650"/>
      <c r="M34" s="650"/>
      <c r="N34" s="650"/>
      <c r="O34" s="650"/>
      <c r="P34" s="650"/>
      <c r="Q34" s="574"/>
      <c r="R34" s="575">
        <v>29190000</v>
      </c>
      <c r="S34" s="669"/>
      <c r="T34" s="669"/>
      <c r="U34" s="669"/>
      <c r="V34" s="669"/>
      <c r="W34" s="669"/>
      <c r="X34" s="669"/>
      <c r="Y34" s="577"/>
      <c r="Z34" s="578">
        <v>6.1</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15">
      <c r="B36" s="572" t="s">
        <v>289</v>
      </c>
      <c r="C36" s="650"/>
      <c r="D36" s="650"/>
      <c r="E36" s="650"/>
      <c r="F36" s="650"/>
      <c r="G36" s="650"/>
      <c r="H36" s="650"/>
      <c r="I36" s="650"/>
      <c r="J36" s="650"/>
      <c r="K36" s="650"/>
      <c r="L36" s="650"/>
      <c r="M36" s="650"/>
      <c r="N36" s="650"/>
      <c r="O36" s="650"/>
      <c r="P36" s="650"/>
      <c r="Q36" s="574"/>
      <c r="R36" s="575">
        <v>2600000</v>
      </c>
      <c r="S36" s="669"/>
      <c r="T36" s="669"/>
      <c r="U36" s="669"/>
      <c r="V36" s="669"/>
      <c r="W36" s="669"/>
      <c r="X36" s="669"/>
      <c r="Y36" s="577"/>
      <c r="Z36" s="578">
        <v>0.5</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186655479</v>
      </c>
      <c r="CN36" s="658"/>
      <c r="CO36" s="658"/>
      <c r="CP36" s="658"/>
      <c r="CQ36" s="658"/>
      <c r="CR36" s="658"/>
      <c r="CS36" s="658"/>
      <c r="CT36" s="659"/>
      <c r="CU36" s="660">
        <v>40.299999999999997</v>
      </c>
      <c r="CV36" s="661"/>
      <c r="CW36" s="661"/>
      <c r="CX36" s="664"/>
      <c r="CY36" s="657">
        <v>164311788</v>
      </c>
      <c r="CZ36" s="658"/>
      <c r="DA36" s="658"/>
      <c r="DB36" s="658"/>
      <c r="DC36" s="658"/>
      <c r="DD36" s="658"/>
      <c r="DE36" s="658"/>
      <c r="DF36" s="659"/>
      <c r="DG36" s="657">
        <v>163043925</v>
      </c>
      <c r="DH36" s="658"/>
      <c r="DI36" s="658"/>
      <c r="DJ36" s="658"/>
      <c r="DK36" s="658"/>
      <c r="DL36" s="658"/>
      <c r="DM36" s="658"/>
      <c r="DN36" s="658"/>
      <c r="DO36" s="658"/>
      <c r="DP36" s="658"/>
      <c r="DQ36" s="659"/>
      <c r="DR36" s="660">
        <v>60</v>
      </c>
      <c r="DS36" s="661"/>
      <c r="DT36" s="661"/>
      <c r="DU36" s="661"/>
      <c r="DV36" s="661"/>
      <c r="DW36" s="661"/>
      <c r="DX36" s="662"/>
    </row>
    <row r="37" spans="2:128" ht="11.25" customHeight="1" x14ac:dyDescent="0.15">
      <c r="B37" s="587" t="s">
        <v>291</v>
      </c>
      <c r="C37" s="588"/>
      <c r="D37" s="588"/>
      <c r="E37" s="588"/>
      <c r="F37" s="588"/>
      <c r="G37" s="588"/>
      <c r="H37" s="588"/>
      <c r="I37" s="588"/>
      <c r="J37" s="588"/>
      <c r="K37" s="588"/>
      <c r="L37" s="588"/>
      <c r="M37" s="588"/>
      <c r="N37" s="588"/>
      <c r="O37" s="588"/>
      <c r="P37" s="588"/>
      <c r="Q37" s="589"/>
      <c r="R37" s="590">
        <v>477854963</v>
      </c>
      <c r="S37" s="591"/>
      <c r="T37" s="591"/>
      <c r="U37" s="591"/>
      <c r="V37" s="591"/>
      <c r="W37" s="591"/>
      <c r="X37" s="591"/>
      <c r="Y37" s="592"/>
      <c r="Z37" s="593">
        <v>100</v>
      </c>
      <c r="AA37" s="665"/>
      <c r="AB37" s="665"/>
      <c r="AC37" s="666"/>
      <c r="AD37" s="596">
        <v>269327164</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115306817</v>
      </c>
      <c r="CN37" s="582"/>
      <c r="CO37" s="582"/>
      <c r="CP37" s="582"/>
      <c r="CQ37" s="582"/>
      <c r="CR37" s="582"/>
      <c r="CS37" s="582"/>
      <c r="CT37" s="583"/>
      <c r="CU37" s="578">
        <v>24.9</v>
      </c>
      <c r="CV37" s="579"/>
      <c r="CW37" s="579"/>
      <c r="CX37" s="580"/>
      <c r="CY37" s="581">
        <v>98572513</v>
      </c>
      <c r="CZ37" s="582"/>
      <c r="DA37" s="582"/>
      <c r="DB37" s="582"/>
      <c r="DC37" s="582"/>
      <c r="DD37" s="582"/>
      <c r="DE37" s="582"/>
      <c r="DF37" s="583"/>
      <c r="DG37" s="581">
        <v>97373807</v>
      </c>
      <c r="DH37" s="582"/>
      <c r="DI37" s="582"/>
      <c r="DJ37" s="582"/>
      <c r="DK37" s="582"/>
      <c r="DL37" s="582"/>
      <c r="DM37" s="582"/>
      <c r="DN37" s="582"/>
      <c r="DO37" s="582"/>
      <c r="DP37" s="582"/>
      <c r="DQ37" s="583"/>
      <c r="DR37" s="578">
        <v>35.799999999999997</v>
      </c>
      <c r="DS37" s="579"/>
      <c r="DT37" s="579"/>
      <c r="DU37" s="579"/>
      <c r="DV37" s="579"/>
      <c r="DW37" s="579"/>
      <c r="DX37" s="611"/>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87916570</v>
      </c>
      <c r="CN38" s="576"/>
      <c r="CO38" s="576"/>
      <c r="CP38" s="576"/>
      <c r="CQ38" s="576"/>
      <c r="CR38" s="576"/>
      <c r="CS38" s="576"/>
      <c r="CT38" s="577"/>
      <c r="CU38" s="578">
        <v>19</v>
      </c>
      <c r="CV38" s="579"/>
      <c r="CW38" s="579"/>
      <c r="CX38" s="580"/>
      <c r="CY38" s="581">
        <v>71968513</v>
      </c>
      <c r="CZ38" s="582"/>
      <c r="DA38" s="582"/>
      <c r="DB38" s="582"/>
      <c r="DC38" s="582"/>
      <c r="DD38" s="582"/>
      <c r="DE38" s="582"/>
      <c r="DF38" s="583"/>
      <c r="DG38" s="581">
        <v>71919367</v>
      </c>
      <c r="DH38" s="582"/>
      <c r="DI38" s="582"/>
      <c r="DJ38" s="582"/>
      <c r="DK38" s="582"/>
      <c r="DL38" s="582"/>
      <c r="DM38" s="582"/>
      <c r="DN38" s="582"/>
      <c r="DO38" s="582"/>
      <c r="DP38" s="582"/>
      <c r="DQ38" s="583"/>
      <c r="DR38" s="578">
        <v>26.4</v>
      </c>
      <c r="DS38" s="579"/>
      <c r="DT38" s="579"/>
      <c r="DU38" s="579"/>
      <c r="DV38" s="579"/>
      <c r="DW38" s="579"/>
      <c r="DX38" s="611"/>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11183354</v>
      </c>
      <c r="CN39" s="582"/>
      <c r="CO39" s="582"/>
      <c r="CP39" s="582"/>
      <c r="CQ39" s="582"/>
      <c r="CR39" s="582"/>
      <c r="CS39" s="582"/>
      <c r="CT39" s="583"/>
      <c r="CU39" s="578">
        <v>2.4</v>
      </c>
      <c r="CV39" s="579"/>
      <c r="CW39" s="579"/>
      <c r="CX39" s="580"/>
      <c r="CY39" s="581">
        <v>5817190</v>
      </c>
      <c r="CZ39" s="582"/>
      <c r="DA39" s="582"/>
      <c r="DB39" s="582"/>
      <c r="DC39" s="582"/>
      <c r="DD39" s="582"/>
      <c r="DE39" s="582"/>
      <c r="DF39" s="583"/>
      <c r="DG39" s="581">
        <v>5748033</v>
      </c>
      <c r="DH39" s="582"/>
      <c r="DI39" s="582"/>
      <c r="DJ39" s="582"/>
      <c r="DK39" s="582"/>
      <c r="DL39" s="582"/>
      <c r="DM39" s="582"/>
      <c r="DN39" s="582"/>
      <c r="DO39" s="582"/>
      <c r="DP39" s="582"/>
      <c r="DQ39" s="583"/>
      <c r="DR39" s="578">
        <v>2.1</v>
      </c>
      <c r="DS39" s="579"/>
      <c r="DT39" s="579"/>
      <c r="DU39" s="579"/>
      <c r="DV39" s="579"/>
      <c r="DW39" s="579"/>
      <c r="DX39" s="611"/>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60165308</v>
      </c>
      <c r="CN40" s="576"/>
      <c r="CO40" s="576"/>
      <c r="CP40" s="576"/>
      <c r="CQ40" s="576"/>
      <c r="CR40" s="576"/>
      <c r="CS40" s="576"/>
      <c r="CT40" s="577"/>
      <c r="CU40" s="578">
        <v>13</v>
      </c>
      <c r="CV40" s="579"/>
      <c r="CW40" s="579"/>
      <c r="CX40" s="580"/>
      <c r="CY40" s="581">
        <v>59922085</v>
      </c>
      <c r="CZ40" s="582"/>
      <c r="DA40" s="582"/>
      <c r="DB40" s="582"/>
      <c r="DC40" s="582"/>
      <c r="DD40" s="582"/>
      <c r="DE40" s="582"/>
      <c r="DF40" s="583"/>
      <c r="DG40" s="581">
        <v>59922085</v>
      </c>
      <c r="DH40" s="582"/>
      <c r="DI40" s="582"/>
      <c r="DJ40" s="582"/>
      <c r="DK40" s="582"/>
      <c r="DL40" s="582"/>
      <c r="DM40" s="582"/>
      <c r="DN40" s="582"/>
      <c r="DO40" s="582"/>
      <c r="DP40" s="582"/>
      <c r="DQ40" s="583"/>
      <c r="DR40" s="578">
        <v>22</v>
      </c>
      <c r="DS40" s="579"/>
      <c r="DT40" s="579"/>
      <c r="DU40" s="579"/>
      <c r="DV40" s="579"/>
      <c r="DW40" s="579"/>
      <c r="DX40" s="611"/>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99.6</v>
      </c>
      <c r="BE41" s="645"/>
      <c r="BF41" s="645"/>
      <c r="BG41" s="645"/>
      <c r="BH41" s="645"/>
      <c r="BI41" s="645">
        <v>99.2</v>
      </c>
      <c r="BJ41" s="645"/>
      <c r="BK41" s="645"/>
      <c r="BL41" s="645"/>
      <c r="BM41" s="646"/>
      <c r="BN41" s="644">
        <v>99.6</v>
      </c>
      <c r="BO41" s="645"/>
      <c r="BP41" s="645"/>
      <c r="BQ41" s="645"/>
      <c r="BR41" s="645"/>
      <c r="BS41" s="645">
        <v>99.1</v>
      </c>
      <c r="BT41" s="645"/>
      <c r="BU41" s="645"/>
      <c r="BV41" s="645"/>
      <c r="BW41" s="646"/>
      <c r="BY41" s="605" t="s">
        <v>301</v>
      </c>
      <c r="BZ41" s="606"/>
      <c r="CA41" s="572" t="s">
        <v>67</v>
      </c>
      <c r="CB41" s="573"/>
      <c r="CC41" s="573"/>
      <c r="CD41" s="573"/>
      <c r="CE41" s="573"/>
      <c r="CF41" s="573"/>
      <c r="CG41" s="573"/>
      <c r="CH41" s="573"/>
      <c r="CI41" s="573"/>
      <c r="CJ41" s="573"/>
      <c r="CK41" s="573"/>
      <c r="CL41" s="574"/>
      <c r="CM41" s="575">
        <v>60164067</v>
      </c>
      <c r="CN41" s="582"/>
      <c r="CO41" s="582"/>
      <c r="CP41" s="582"/>
      <c r="CQ41" s="582"/>
      <c r="CR41" s="582"/>
      <c r="CS41" s="582"/>
      <c r="CT41" s="583"/>
      <c r="CU41" s="578">
        <v>13</v>
      </c>
      <c r="CV41" s="579"/>
      <c r="CW41" s="579"/>
      <c r="CX41" s="580"/>
      <c r="CY41" s="581">
        <v>59920844</v>
      </c>
      <c r="CZ41" s="582"/>
      <c r="DA41" s="582"/>
      <c r="DB41" s="582"/>
      <c r="DC41" s="582"/>
      <c r="DD41" s="582"/>
      <c r="DE41" s="582"/>
      <c r="DF41" s="583"/>
      <c r="DG41" s="581">
        <v>59920844</v>
      </c>
      <c r="DH41" s="582"/>
      <c r="DI41" s="582"/>
      <c r="DJ41" s="582"/>
      <c r="DK41" s="582"/>
      <c r="DL41" s="582"/>
      <c r="DM41" s="582"/>
      <c r="DN41" s="582"/>
      <c r="DO41" s="582"/>
      <c r="DP41" s="582"/>
      <c r="DQ41" s="583"/>
      <c r="DR41" s="578">
        <v>22</v>
      </c>
      <c r="DS41" s="579"/>
      <c r="DT41" s="579"/>
      <c r="DU41" s="579"/>
      <c r="DV41" s="579"/>
      <c r="DW41" s="579"/>
      <c r="DX41" s="611"/>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99.3</v>
      </c>
      <c r="BE42" s="652"/>
      <c r="BF42" s="652"/>
      <c r="BG42" s="652"/>
      <c r="BH42" s="652"/>
      <c r="BI42" s="653">
        <v>97.9</v>
      </c>
      <c r="BJ42" s="653"/>
      <c r="BK42" s="653"/>
      <c r="BL42" s="653"/>
      <c r="BM42" s="654"/>
      <c r="BN42" s="651">
        <v>99.3</v>
      </c>
      <c r="BO42" s="652"/>
      <c r="BP42" s="652"/>
      <c r="BQ42" s="652"/>
      <c r="BR42" s="652"/>
      <c r="BS42" s="653">
        <v>97.7</v>
      </c>
      <c r="BT42" s="653"/>
      <c r="BU42" s="653"/>
      <c r="BV42" s="653"/>
      <c r="BW42" s="654"/>
      <c r="BY42" s="607"/>
      <c r="BZ42" s="608"/>
      <c r="CA42" s="572" t="s">
        <v>304</v>
      </c>
      <c r="CB42" s="573"/>
      <c r="CC42" s="573"/>
      <c r="CD42" s="573"/>
      <c r="CE42" s="573"/>
      <c r="CF42" s="573"/>
      <c r="CG42" s="573"/>
      <c r="CH42" s="573"/>
      <c r="CI42" s="573"/>
      <c r="CJ42" s="573"/>
      <c r="CK42" s="573"/>
      <c r="CL42" s="574"/>
      <c r="CM42" s="575">
        <v>56303208</v>
      </c>
      <c r="CN42" s="576"/>
      <c r="CO42" s="576"/>
      <c r="CP42" s="576"/>
      <c r="CQ42" s="576"/>
      <c r="CR42" s="576"/>
      <c r="CS42" s="576"/>
      <c r="CT42" s="577"/>
      <c r="CU42" s="578">
        <v>12.2</v>
      </c>
      <c r="CV42" s="579"/>
      <c r="CW42" s="579"/>
      <c r="CX42" s="580"/>
      <c r="CY42" s="581">
        <v>56060570</v>
      </c>
      <c r="CZ42" s="582"/>
      <c r="DA42" s="582"/>
      <c r="DB42" s="582"/>
      <c r="DC42" s="582"/>
      <c r="DD42" s="582"/>
      <c r="DE42" s="582"/>
      <c r="DF42" s="583"/>
      <c r="DG42" s="581">
        <v>56060570</v>
      </c>
      <c r="DH42" s="582"/>
      <c r="DI42" s="582"/>
      <c r="DJ42" s="582"/>
      <c r="DK42" s="582"/>
      <c r="DL42" s="582"/>
      <c r="DM42" s="582"/>
      <c r="DN42" s="582"/>
      <c r="DO42" s="582"/>
      <c r="DP42" s="582"/>
      <c r="DQ42" s="583"/>
      <c r="DR42" s="578">
        <v>20.6</v>
      </c>
      <c r="DS42" s="579"/>
      <c r="DT42" s="579"/>
      <c r="DU42" s="579"/>
      <c r="DV42" s="579"/>
      <c r="DW42" s="579"/>
      <c r="DX42" s="611"/>
    </row>
    <row r="43" spans="2:128" ht="11.25" customHeight="1" x14ac:dyDescent="0.15">
      <c r="AP43" s="636"/>
      <c r="AQ43" s="637"/>
      <c r="AR43" s="637"/>
      <c r="AS43" s="637"/>
      <c r="AT43" s="640"/>
      <c r="AU43" s="221"/>
      <c r="AV43" s="221"/>
      <c r="AW43" s="221"/>
      <c r="AX43" s="587" t="s">
        <v>305</v>
      </c>
      <c r="AY43" s="588"/>
      <c r="AZ43" s="588"/>
      <c r="BA43" s="588"/>
      <c r="BB43" s="588"/>
      <c r="BC43" s="589"/>
      <c r="BD43" s="629">
        <v>99.8</v>
      </c>
      <c r="BE43" s="630"/>
      <c r="BF43" s="630"/>
      <c r="BG43" s="630"/>
      <c r="BH43" s="630"/>
      <c r="BI43" s="630">
        <v>99.6</v>
      </c>
      <c r="BJ43" s="630"/>
      <c r="BK43" s="630"/>
      <c r="BL43" s="630"/>
      <c r="BM43" s="631"/>
      <c r="BN43" s="629">
        <v>99.7</v>
      </c>
      <c r="BO43" s="630"/>
      <c r="BP43" s="630"/>
      <c r="BQ43" s="630"/>
      <c r="BR43" s="630"/>
      <c r="BS43" s="630">
        <v>99.6</v>
      </c>
      <c r="BT43" s="630"/>
      <c r="BU43" s="630"/>
      <c r="BV43" s="630"/>
      <c r="BW43" s="631"/>
      <c r="BY43" s="607"/>
      <c r="BZ43" s="608"/>
      <c r="CA43" s="572" t="s">
        <v>306</v>
      </c>
      <c r="CB43" s="573"/>
      <c r="CC43" s="573"/>
      <c r="CD43" s="573"/>
      <c r="CE43" s="573"/>
      <c r="CF43" s="573"/>
      <c r="CG43" s="573"/>
      <c r="CH43" s="573"/>
      <c r="CI43" s="573"/>
      <c r="CJ43" s="573"/>
      <c r="CK43" s="573"/>
      <c r="CL43" s="574"/>
      <c r="CM43" s="575">
        <v>3860859</v>
      </c>
      <c r="CN43" s="582"/>
      <c r="CO43" s="582"/>
      <c r="CP43" s="582"/>
      <c r="CQ43" s="582"/>
      <c r="CR43" s="582"/>
      <c r="CS43" s="582"/>
      <c r="CT43" s="583"/>
      <c r="CU43" s="578">
        <v>0.8</v>
      </c>
      <c r="CV43" s="579"/>
      <c r="CW43" s="579"/>
      <c r="CX43" s="580"/>
      <c r="CY43" s="581">
        <v>3860274</v>
      </c>
      <c r="CZ43" s="582"/>
      <c r="DA43" s="582"/>
      <c r="DB43" s="582"/>
      <c r="DC43" s="582"/>
      <c r="DD43" s="582"/>
      <c r="DE43" s="582"/>
      <c r="DF43" s="583"/>
      <c r="DG43" s="581">
        <v>3860274</v>
      </c>
      <c r="DH43" s="582"/>
      <c r="DI43" s="582"/>
      <c r="DJ43" s="582"/>
      <c r="DK43" s="582"/>
      <c r="DL43" s="582"/>
      <c r="DM43" s="582"/>
      <c r="DN43" s="582"/>
      <c r="DO43" s="582"/>
      <c r="DP43" s="582"/>
      <c r="DQ43" s="583"/>
      <c r="DR43" s="578">
        <v>1.4</v>
      </c>
      <c r="DS43" s="579"/>
      <c r="DT43" s="579"/>
      <c r="DU43" s="579"/>
      <c r="DV43" s="579"/>
      <c r="DW43" s="579"/>
      <c r="DX43" s="611"/>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1628162</v>
      </c>
      <c r="BE44" s="620"/>
      <c r="BF44" s="620"/>
      <c r="BG44" s="620"/>
      <c r="BH44" s="620"/>
      <c r="BI44" s="620"/>
      <c r="BJ44" s="620"/>
      <c r="BK44" s="620"/>
      <c r="BL44" s="620"/>
      <c r="BM44" s="621"/>
      <c r="BN44" s="619">
        <v>2754857</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1241</v>
      </c>
      <c r="CN44" s="576"/>
      <c r="CO44" s="576"/>
      <c r="CP44" s="576"/>
      <c r="CQ44" s="576"/>
      <c r="CR44" s="576"/>
      <c r="CS44" s="576"/>
      <c r="CT44" s="577"/>
      <c r="CU44" s="578">
        <v>0</v>
      </c>
      <c r="CV44" s="579"/>
      <c r="CW44" s="579"/>
      <c r="CX44" s="580"/>
      <c r="CY44" s="581">
        <v>1241</v>
      </c>
      <c r="CZ44" s="582"/>
      <c r="DA44" s="582"/>
      <c r="DB44" s="582"/>
      <c r="DC44" s="582"/>
      <c r="DD44" s="582"/>
      <c r="DE44" s="582"/>
      <c r="DF44" s="583"/>
      <c r="DG44" s="581">
        <v>1241</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1628162</v>
      </c>
      <c r="BE45" s="627"/>
      <c r="BF45" s="627"/>
      <c r="BG45" s="627"/>
      <c r="BH45" s="627"/>
      <c r="BI45" s="627"/>
      <c r="BJ45" s="627"/>
      <c r="BK45" s="627"/>
      <c r="BL45" s="627"/>
      <c r="BM45" s="628"/>
      <c r="BN45" s="626">
        <v>2754857</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211508283</v>
      </c>
      <c r="CN45" s="582"/>
      <c r="CO45" s="582"/>
      <c r="CP45" s="582"/>
      <c r="CQ45" s="582"/>
      <c r="CR45" s="582"/>
      <c r="CS45" s="582"/>
      <c r="CT45" s="583"/>
      <c r="CU45" s="578">
        <v>45.7</v>
      </c>
      <c r="CV45" s="579"/>
      <c r="CW45" s="579"/>
      <c r="CX45" s="580"/>
      <c r="CY45" s="581">
        <v>142763874</v>
      </c>
      <c r="CZ45" s="582"/>
      <c r="DA45" s="582"/>
      <c r="DB45" s="582"/>
      <c r="DC45" s="582"/>
      <c r="DD45" s="582"/>
      <c r="DE45" s="582"/>
      <c r="DF45" s="583"/>
      <c r="DG45" s="581">
        <v>88163680</v>
      </c>
      <c r="DH45" s="582"/>
      <c r="DI45" s="582"/>
      <c r="DJ45" s="582"/>
      <c r="DK45" s="582"/>
      <c r="DL45" s="582"/>
      <c r="DM45" s="582"/>
      <c r="DN45" s="582"/>
      <c r="DO45" s="582"/>
      <c r="DP45" s="582"/>
      <c r="DQ45" s="583"/>
      <c r="DR45" s="578">
        <v>32.4</v>
      </c>
      <c r="DS45" s="579"/>
      <c r="DT45" s="579"/>
      <c r="DU45" s="579"/>
      <c r="DV45" s="579"/>
      <c r="DW45" s="579"/>
      <c r="DX45" s="611"/>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21943809</v>
      </c>
      <c r="CN46" s="576"/>
      <c r="CO46" s="576"/>
      <c r="CP46" s="576"/>
      <c r="CQ46" s="576"/>
      <c r="CR46" s="576"/>
      <c r="CS46" s="576"/>
      <c r="CT46" s="577"/>
      <c r="CU46" s="578">
        <v>4.7</v>
      </c>
      <c r="CV46" s="579"/>
      <c r="CW46" s="579"/>
      <c r="CX46" s="580"/>
      <c r="CY46" s="581">
        <v>13424822</v>
      </c>
      <c r="CZ46" s="582"/>
      <c r="DA46" s="582"/>
      <c r="DB46" s="582"/>
      <c r="DC46" s="582"/>
      <c r="DD46" s="582"/>
      <c r="DE46" s="582"/>
      <c r="DF46" s="583"/>
      <c r="DG46" s="581">
        <v>12811234</v>
      </c>
      <c r="DH46" s="582"/>
      <c r="DI46" s="582"/>
      <c r="DJ46" s="582"/>
      <c r="DK46" s="582"/>
      <c r="DL46" s="582"/>
      <c r="DM46" s="582"/>
      <c r="DN46" s="582"/>
      <c r="DO46" s="582"/>
      <c r="DP46" s="582"/>
      <c r="DQ46" s="583"/>
      <c r="DR46" s="578">
        <v>4.7</v>
      </c>
      <c r="DS46" s="579"/>
      <c r="DT46" s="579"/>
      <c r="DU46" s="579"/>
      <c r="DV46" s="579"/>
      <c r="DW46" s="579"/>
      <c r="DX46" s="611"/>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7551184</v>
      </c>
      <c r="CN47" s="582"/>
      <c r="CO47" s="582"/>
      <c r="CP47" s="582"/>
      <c r="CQ47" s="582"/>
      <c r="CR47" s="582"/>
      <c r="CS47" s="582"/>
      <c r="CT47" s="583"/>
      <c r="CU47" s="578">
        <v>1.6</v>
      </c>
      <c r="CV47" s="579"/>
      <c r="CW47" s="579"/>
      <c r="CX47" s="580"/>
      <c r="CY47" s="581">
        <v>4909443</v>
      </c>
      <c r="CZ47" s="582"/>
      <c r="DA47" s="582"/>
      <c r="DB47" s="582"/>
      <c r="DC47" s="582"/>
      <c r="DD47" s="582"/>
      <c r="DE47" s="582"/>
      <c r="DF47" s="583"/>
      <c r="DG47" s="581">
        <v>4909443</v>
      </c>
      <c r="DH47" s="582"/>
      <c r="DI47" s="582"/>
      <c r="DJ47" s="582"/>
      <c r="DK47" s="582"/>
      <c r="DL47" s="582"/>
      <c r="DM47" s="582"/>
      <c r="DN47" s="582"/>
      <c r="DO47" s="582"/>
      <c r="DP47" s="582"/>
      <c r="DQ47" s="583"/>
      <c r="DR47" s="578">
        <v>1.8</v>
      </c>
      <c r="DS47" s="579"/>
      <c r="DT47" s="579"/>
      <c r="DU47" s="579"/>
      <c r="DV47" s="579"/>
      <c r="DW47" s="579"/>
      <c r="DX47" s="611"/>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124380043</v>
      </c>
      <c r="CN48" s="576"/>
      <c r="CO48" s="576"/>
      <c r="CP48" s="576"/>
      <c r="CQ48" s="576"/>
      <c r="CR48" s="576"/>
      <c r="CS48" s="576"/>
      <c r="CT48" s="577"/>
      <c r="CU48" s="578">
        <v>26.9</v>
      </c>
      <c r="CV48" s="579"/>
      <c r="CW48" s="579"/>
      <c r="CX48" s="580"/>
      <c r="CY48" s="581">
        <v>107170352</v>
      </c>
      <c r="CZ48" s="582"/>
      <c r="DA48" s="582"/>
      <c r="DB48" s="582"/>
      <c r="DC48" s="582"/>
      <c r="DD48" s="582"/>
      <c r="DE48" s="582"/>
      <c r="DF48" s="583"/>
      <c r="DG48" s="581">
        <v>65007422</v>
      </c>
      <c r="DH48" s="582"/>
      <c r="DI48" s="582"/>
      <c r="DJ48" s="582"/>
      <c r="DK48" s="582"/>
      <c r="DL48" s="582"/>
      <c r="DM48" s="582"/>
      <c r="DN48" s="582"/>
      <c r="DO48" s="582"/>
      <c r="DP48" s="582"/>
      <c r="DQ48" s="583"/>
      <c r="DR48" s="578">
        <v>23.9</v>
      </c>
      <c r="DS48" s="579"/>
      <c r="DT48" s="579"/>
      <c r="DU48" s="579"/>
      <c r="DV48" s="579"/>
      <c r="DW48" s="579"/>
      <c r="DX48" s="611"/>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5952892</v>
      </c>
      <c r="CN49" s="582"/>
      <c r="CO49" s="582"/>
      <c r="CP49" s="582"/>
      <c r="CQ49" s="582"/>
      <c r="CR49" s="582"/>
      <c r="CS49" s="582"/>
      <c r="CT49" s="583"/>
      <c r="CU49" s="578">
        <v>1.3</v>
      </c>
      <c r="CV49" s="579"/>
      <c r="CW49" s="579"/>
      <c r="CX49" s="580"/>
      <c r="CY49" s="581">
        <v>5946301</v>
      </c>
      <c r="CZ49" s="582"/>
      <c r="DA49" s="582"/>
      <c r="DB49" s="582"/>
      <c r="DC49" s="582"/>
      <c r="DD49" s="582"/>
      <c r="DE49" s="582"/>
      <c r="DF49" s="583"/>
      <c r="DG49" s="581">
        <v>5302775</v>
      </c>
      <c r="DH49" s="582"/>
      <c r="DI49" s="582"/>
      <c r="DJ49" s="582"/>
      <c r="DK49" s="582"/>
      <c r="DL49" s="582"/>
      <c r="DM49" s="582"/>
      <c r="DN49" s="582"/>
      <c r="DO49" s="582"/>
      <c r="DP49" s="582"/>
      <c r="DQ49" s="583"/>
      <c r="DR49" s="578">
        <v>2</v>
      </c>
      <c r="DS49" s="579"/>
      <c r="DT49" s="579"/>
      <c r="DU49" s="579"/>
      <c r="DV49" s="579"/>
      <c r="DW49" s="579"/>
      <c r="DX49" s="611"/>
    </row>
    <row r="50" spans="2:128" ht="11.25" customHeight="1" x14ac:dyDescent="0.15">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12838638</v>
      </c>
      <c r="CN50" s="576"/>
      <c r="CO50" s="576"/>
      <c r="CP50" s="576"/>
      <c r="CQ50" s="576"/>
      <c r="CR50" s="576"/>
      <c r="CS50" s="576"/>
      <c r="CT50" s="577"/>
      <c r="CU50" s="578">
        <v>2.8</v>
      </c>
      <c r="CV50" s="579"/>
      <c r="CW50" s="579"/>
      <c r="CX50" s="580"/>
      <c r="CY50" s="581">
        <v>11180150</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15">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t="s">
        <v>118</v>
      </c>
      <c r="CN51" s="582"/>
      <c r="CO51" s="582"/>
      <c r="CP51" s="582"/>
      <c r="CQ51" s="582"/>
      <c r="CR51" s="582"/>
      <c r="CS51" s="582"/>
      <c r="CT51" s="583"/>
      <c r="CU51" s="578" t="s">
        <v>118</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15">
      <c r="BY52" s="572" t="s">
        <v>322</v>
      </c>
      <c r="BZ52" s="573"/>
      <c r="CA52" s="573"/>
      <c r="CB52" s="573"/>
      <c r="CC52" s="573"/>
      <c r="CD52" s="573"/>
      <c r="CE52" s="573"/>
      <c r="CF52" s="573"/>
      <c r="CG52" s="573"/>
      <c r="CH52" s="573"/>
      <c r="CI52" s="573"/>
      <c r="CJ52" s="573"/>
      <c r="CK52" s="573"/>
      <c r="CL52" s="574"/>
      <c r="CM52" s="575">
        <v>38841717</v>
      </c>
      <c r="CN52" s="576"/>
      <c r="CO52" s="576"/>
      <c r="CP52" s="576"/>
      <c r="CQ52" s="576"/>
      <c r="CR52" s="576"/>
      <c r="CS52" s="576"/>
      <c r="CT52" s="577"/>
      <c r="CU52" s="578">
        <v>8.4</v>
      </c>
      <c r="CV52" s="579"/>
      <c r="CW52" s="579"/>
      <c r="CX52" s="580"/>
      <c r="CY52" s="581">
        <v>132806</v>
      </c>
      <c r="CZ52" s="582"/>
      <c r="DA52" s="582"/>
      <c r="DB52" s="582"/>
      <c r="DC52" s="582"/>
      <c r="DD52" s="582"/>
      <c r="DE52" s="582"/>
      <c r="DF52" s="583"/>
      <c r="DG52" s="581">
        <v>132806</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64500715</v>
      </c>
      <c r="CN54" s="576"/>
      <c r="CO54" s="576"/>
      <c r="CP54" s="576"/>
      <c r="CQ54" s="576"/>
      <c r="CR54" s="576"/>
      <c r="CS54" s="576"/>
      <c r="CT54" s="577"/>
      <c r="CU54" s="578">
        <v>13.9</v>
      </c>
      <c r="CV54" s="579"/>
      <c r="CW54" s="579"/>
      <c r="CX54" s="580"/>
      <c r="CY54" s="581">
        <v>9010057</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1072152</v>
      </c>
      <c r="CN55" s="576"/>
      <c r="CO55" s="576"/>
      <c r="CP55" s="576"/>
      <c r="CQ55" s="576"/>
      <c r="CR55" s="576"/>
      <c r="CS55" s="576"/>
      <c r="CT55" s="577"/>
      <c r="CU55" s="578">
        <v>0.2</v>
      </c>
      <c r="CV55" s="579"/>
      <c r="CW55" s="579"/>
      <c r="CX55" s="580"/>
      <c r="CY55" s="581">
        <v>137260</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64293672</v>
      </c>
      <c r="CN56" s="576"/>
      <c r="CO56" s="576"/>
      <c r="CP56" s="576"/>
      <c r="CQ56" s="576"/>
      <c r="CR56" s="576"/>
      <c r="CS56" s="576"/>
      <c r="CT56" s="577"/>
      <c r="CU56" s="578">
        <v>13.9</v>
      </c>
      <c r="CV56" s="579"/>
      <c r="CW56" s="579"/>
      <c r="CX56" s="580"/>
      <c r="CY56" s="581">
        <v>9001192</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3"/>
      <c r="BY57" s="607"/>
      <c r="BZ57" s="608"/>
      <c r="CA57" s="572" t="s">
        <v>327</v>
      </c>
      <c r="CB57" s="573"/>
      <c r="CC57" s="573"/>
      <c r="CD57" s="573"/>
      <c r="CE57" s="573"/>
      <c r="CF57" s="573"/>
      <c r="CG57" s="573"/>
      <c r="CH57" s="573"/>
      <c r="CI57" s="573"/>
      <c r="CJ57" s="573"/>
      <c r="CK57" s="573"/>
      <c r="CL57" s="574"/>
      <c r="CM57" s="575">
        <v>37312911</v>
      </c>
      <c r="CN57" s="576"/>
      <c r="CO57" s="576"/>
      <c r="CP57" s="576"/>
      <c r="CQ57" s="576"/>
      <c r="CR57" s="576"/>
      <c r="CS57" s="576"/>
      <c r="CT57" s="577"/>
      <c r="CU57" s="578">
        <v>8.1</v>
      </c>
      <c r="CV57" s="579"/>
      <c r="CW57" s="579"/>
      <c r="CX57" s="580"/>
      <c r="CY57" s="581">
        <v>2288341</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328</v>
      </c>
      <c r="CB58" s="573"/>
      <c r="CC58" s="573"/>
      <c r="CD58" s="573"/>
      <c r="CE58" s="573"/>
      <c r="CF58" s="573"/>
      <c r="CG58" s="573"/>
      <c r="CH58" s="573"/>
      <c r="CI58" s="573"/>
      <c r="CJ58" s="573"/>
      <c r="CK58" s="573"/>
      <c r="CL58" s="574"/>
      <c r="CM58" s="575">
        <v>24076589</v>
      </c>
      <c r="CN58" s="576"/>
      <c r="CO58" s="576"/>
      <c r="CP58" s="576"/>
      <c r="CQ58" s="576"/>
      <c r="CR58" s="576"/>
      <c r="CS58" s="576"/>
      <c r="CT58" s="577"/>
      <c r="CU58" s="578">
        <v>5.2</v>
      </c>
      <c r="CV58" s="579"/>
      <c r="CW58" s="579"/>
      <c r="CX58" s="580"/>
      <c r="CY58" s="581">
        <v>6495886</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329</v>
      </c>
      <c r="CB59" s="573"/>
      <c r="CC59" s="573"/>
      <c r="CD59" s="573"/>
      <c r="CE59" s="573"/>
      <c r="CF59" s="573"/>
      <c r="CG59" s="573"/>
      <c r="CH59" s="573"/>
      <c r="CI59" s="573"/>
      <c r="CJ59" s="573"/>
      <c r="CK59" s="573"/>
      <c r="CL59" s="574"/>
      <c r="CM59" s="575">
        <v>207043</v>
      </c>
      <c r="CN59" s="576"/>
      <c r="CO59" s="576"/>
      <c r="CP59" s="576"/>
      <c r="CQ59" s="576"/>
      <c r="CR59" s="576"/>
      <c r="CS59" s="576"/>
      <c r="CT59" s="577"/>
      <c r="CU59" s="578">
        <v>0</v>
      </c>
      <c r="CV59" s="579"/>
      <c r="CW59" s="579"/>
      <c r="CX59" s="580"/>
      <c r="CY59" s="581">
        <v>8865</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462664477</v>
      </c>
      <c r="CN61" s="591"/>
      <c r="CO61" s="591"/>
      <c r="CP61" s="591"/>
      <c r="CQ61" s="591"/>
      <c r="CR61" s="591"/>
      <c r="CS61" s="591"/>
      <c r="CT61" s="592"/>
      <c r="CU61" s="593">
        <v>100</v>
      </c>
      <c r="CV61" s="594"/>
      <c r="CW61" s="594"/>
      <c r="CX61" s="595"/>
      <c r="CY61" s="596">
        <v>316085719</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25J3wHFAEI1GR5GPn70Y8VhkD+T233dPUeZlm+4f7aJn34YJIL4zWc5+g/kPtkifKKpxMCtASBxCZ+TxFmRHyw==" saltValue="CG4pkcMWB3YdnZJIBAFLHw=="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15">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15">
      <c r="A7" s="235">
        <v>1</v>
      </c>
      <c r="B7" s="1023" t="s">
        <v>354</v>
      </c>
      <c r="C7" s="1024"/>
      <c r="D7" s="1024"/>
      <c r="E7" s="1024"/>
      <c r="F7" s="1024"/>
      <c r="G7" s="1024"/>
      <c r="H7" s="1024"/>
      <c r="I7" s="1024"/>
      <c r="J7" s="1024"/>
      <c r="K7" s="1024"/>
      <c r="L7" s="1024"/>
      <c r="M7" s="1024"/>
      <c r="N7" s="1024"/>
      <c r="O7" s="1024"/>
      <c r="P7" s="1025"/>
      <c r="Q7" s="1087">
        <v>509232</v>
      </c>
      <c r="R7" s="1088"/>
      <c r="S7" s="1088"/>
      <c r="T7" s="1088"/>
      <c r="U7" s="1088"/>
      <c r="V7" s="1088">
        <v>494487</v>
      </c>
      <c r="W7" s="1088"/>
      <c r="X7" s="1088"/>
      <c r="Y7" s="1088"/>
      <c r="Z7" s="1088"/>
      <c r="AA7" s="1088">
        <v>14745</v>
      </c>
      <c r="AB7" s="1088"/>
      <c r="AC7" s="1088"/>
      <c r="AD7" s="1088"/>
      <c r="AE7" s="1089"/>
      <c r="AF7" s="1090">
        <v>6885</v>
      </c>
      <c r="AG7" s="1091"/>
      <c r="AH7" s="1091"/>
      <c r="AI7" s="1091"/>
      <c r="AJ7" s="1092"/>
      <c r="AK7" s="1093">
        <v>11901</v>
      </c>
      <c r="AL7" s="1094"/>
      <c r="AM7" s="1094"/>
      <c r="AN7" s="1094"/>
      <c r="AO7" s="1094"/>
      <c r="AP7" s="1094">
        <v>787159</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541</v>
      </c>
      <c r="BT7" s="1085" t="s">
        <v>541</v>
      </c>
      <c r="BU7" s="1085" t="s">
        <v>541</v>
      </c>
      <c r="BV7" s="1085" t="s">
        <v>541</v>
      </c>
      <c r="BW7" s="1085" t="s">
        <v>541</v>
      </c>
      <c r="BX7" s="1085" t="s">
        <v>541</v>
      </c>
      <c r="BY7" s="1085" t="s">
        <v>541</v>
      </c>
      <c r="BZ7" s="1085" t="s">
        <v>541</v>
      </c>
      <c r="CA7" s="1085" t="s">
        <v>541</v>
      </c>
      <c r="CB7" s="1085" t="s">
        <v>541</v>
      </c>
      <c r="CC7" s="1085" t="s">
        <v>541</v>
      </c>
      <c r="CD7" s="1085" t="s">
        <v>541</v>
      </c>
      <c r="CE7" s="1085" t="s">
        <v>541</v>
      </c>
      <c r="CF7" s="1085" t="s">
        <v>541</v>
      </c>
      <c r="CG7" s="1097" t="s">
        <v>541</v>
      </c>
      <c r="CH7" s="1081" t="s">
        <v>566</v>
      </c>
      <c r="CI7" s="1082"/>
      <c r="CJ7" s="1082"/>
      <c r="CK7" s="1082"/>
      <c r="CL7" s="1083"/>
      <c r="CM7" s="1081">
        <v>1484</v>
      </c>
      <c r="CN7" s="1082"/>
      <c r="CO7" s="1082"/>
      <c r="CP7" s="1082"/>
      <c r="CQ7" s="1083"/>
      <c r="CR7" s="1081">
        <v>129</v>
      </c>
      <c r="CS7" s="1082"/>
      <c r="CT7" s="1082"/>
      <c r="CU7" s="1082"/>
      <c r="CV7" s="1083"/>
      <c r="CW7" s="1081" t="s">
        <v>477</v>
      </c>
      <c r="CX7" s="1082"/>
      <c r="CY7" s="1082"/>
      <c r="CZ7" s="1082"/>
      <c r="DA7" s="1083"/>
      <c r="DB7" s="1081" t="s">
        <v>477</v>
      </c>
      <c r="DC7" s="1082"/>
      <c r="DD7" s="1082"/>
      <c r="DE7" s="1082"/>
      <c r="DF7" s="1083"/>
      <c r="DG7" s="1081" t="s">
        <v>477</v>
      </c>
      <c r="DH7" s="1082"/>
      <c r="DI7" s="1082"/>
      <c r="DJ7" s="1082"/>
      <c r="DK7" s="1083"/>
      <c r="DL7" s="1081" t="s">
        <v>477</v>
      </c>
      <c r="DM7" s="1082"/>
      <c r="DN7" s="1082"/>
      <c r="DO7" s="1082"/>
      <c r="DP7" s="1083"/>
      <c r="DQ7" s="1081" t="s">
        <v>477</v>
      </c>
      <c r="DR7" s="1082"/>
      <c r="DS7" s="1082"/>
      <c r="DT7" s="1082"/>
      <c r="DU7" s="1083"/>
      <c r="DV7" s="1084"/>
      <c r="DW7" s="1085"/>
      <c r="DX7" s="1085"/>
      <c r="DY7" s="1085"/>
      <c r="DZ7" s="1086"/>
      <c r="EA7" s="233"/>
    </row>
    <row r="8" spans="1:131" s="234" customFormat="1" ht="26.25" customHeight="1" x14ac:dyDescent="0.15">
      <c r="A8" s="237">
        <v>2</v>
      </c>
      <c r="B8" s="1009" t="s">
        <v>355</v>
      </c>
      <c r="C8" s="1010"/>
      <c r="D8" s="1010"/>
      <c r="E8" s="1010"/>
      <c r="F8" s="1010"/>
      <c r="G8" s="1010"/>
      <c r="H8" s="1010"/>
      <c r="I8" s="1010"/>
      <c r="J8" s="1010"/>
      <c r="K8" s="1010"/>
      <c r="L8" s="1010"/>
      <c r="M8" s="1010"/>
      <c r="N8" s="1010"/>
      <c r="O8" s="1010"/>
      <c r="P8" s="1011"/>
      <c r="Q8" s="1015">
        <v>166</v>
      </c>
      <c r="R8" s="1013"/>
      <c r="S8" s="1013"/>
      <c r="T8" s="1013"/>
      <c r="U8" s="1013"/>
      <c r="V8" s="1013">
        <v>123</v>
      </c>
      <c r="W8" s="1013"/>
      <c r="X8" s="1013"/>
      <c r="Y8" s="1013"/>
      <c r="Z8" s="1013"/>
      <c r="AA8" s="1013">
        <v>44</v>
      </c>
      <c r="AB8" s="1013"/>
      <c r="AC8" s="1013"/>
      <c r="AD8" s="1013"/>
      <c r="AE8" s="1016"/>
      <c r="AF8" s="1066" t="s">
        <v>118</v>
      </c>
      <c r="AG8" s="1067"/>
      <c r="AH8" s="1067"/>
      <c r="AI8" s="1067"/>
      <c r="AJ8" s="1068"/>
      <c r="AK8" s="1062">
        <v>14</v>
      </c>
      <c r="AL8" s="1063"/>
      <c r="AM8" s="1063"/>
      <c r="AN8" s="1063"/>
      <c r="AO8" s="1063"/>
      <c r="AP8" s="1063">
        <v>147</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542</v>
      </c>
      <c r="BT8" s="963" t="s">
        <v>542</v>
      </c>
      <c r="BU8" s="963" t="s">
        <v>542</v>
      </c>
      <c r="BV8" s="963" t="s">
        <v>542</v>
      </c>
      <c r="BW8" s="963" t="s">
        <v>542</v>
      </c>
      <c r="BX8" s="963" t="s">
        <v>542</v>
      </c>
      <c r="BY8" s="963" t="s">
        <v>542</v>
      </c>
      <c r="BZ8" s="963" t="s">
        <v>542</v>
      </c>
      <c r="CA8" s="963" t="s">
        <v>542</v>
      </c>
      <c r="CB8" s="963" t="s">
        <v>542</v>
      </c>
      <c r="CC8" s="963" t="s">
        <v>542</v>
      </c>
      <c r="CD8" s="963" t="s">
        <v>542</v>
      </c>
      <c r="CE8" s="963" t="s">
        <v>542</v>
      </c>
      <c r="CF8" s="963" t="s">
        <v>542</v>
      </c>
      <c r="CG8" s="984" t="s">
        <v>542</v>
      </c>
      <c r="CH8" s="959" t="s">
        <v>477</v>
      </c>
      <c r="CI8" s="960"/>
      <c r="CJ8" s="960"/>
      <c r="CK8" s="960"/>
      <c r="CL8" s="961"/>
      <c r="CM8" s="959">
        <v>279</v>
      </c>
      <c r="CN8" s="960"/>
      <c r="CO8" s="960"/>
      <c r="CP8" s="960"/>
      <c r="CQ8" s="961"/>
      <c r="CR8" s="959">
        <v>239</v>
      </c>
      <c r="CS8" s="960"/>
      <c r="CT8" s="960"/>
      <c r="CU8" s="960"/>
      <c r="CV8" s="961"/>
      <c r="CW8" s="959" t="s">
        <v>477</v>
      </c>
      <c r="CX8" s="960"/>
      <c r="CY8" s="960"/>
      <c r="CZ8" s="960"/>
      <c r="DA8" s="961"/>
      <c r="DB8" s="959" t="s">
        <v>477</v>
      </c>
      <c r="DC8" s="960"/>
      <c r="DD8" s="960"/>
      <c r="DE8" s="960"/>
      <c r="DF8" s="961"/>
      <c r="DG8" s="959" t="s">
        <v>477</v>
      </c>
      <c r="DH8" s="960"/>
      <c r="DI8" s="960"/>
      <c r="DJ8" s="960"/>
      <c r="DK8" s="961"/>
      <c r="DL8" s="959" t="s">
        <v>477</v>
      </c>
      <c r="DM8" s="960"/>
      <c r="DN8" s="960"/>
      <c r="DO8" s="960"/>
      <c r="DP8" s="961"/>
      <c r="DQ8" s="959" t="s">
        <v>477</v>
      </c>
      <c r="DR8" s="960"/>
      <c r="DS8" s="960"/>
      <c r="DT8" s="960"/>
      <c r="DU8" s="961"/>
      <c r="DV8" s="962"/>
      <c r="DW8" s="963"/>
      <c r="DX8" s="963"/>
      <c r="DY8" s="963"/>
      <c r="DZ8" s="964"/>
      <c r="EA8" s="233"/>
    </row>
    <row r="9" spans="1:131" s="234" customFormat="1" ht="26.25" customHeight="1" x14ac:dyDescent="0.15">
      <c r="A9" s="237">
        <v>3</v>
      </c>
      <c r="B9" s="1009" t="s">
        <v>356</v>
      </c>
      <c r="C9" s="1010"/>
      <c r="D9" s="1010"/>
      <c r="E9" s="1010"/>
      <c r="F9" s="1010"/>
      <c r="G9" s="1010"/>
      <c r="H9" s="1010"/>
      <c r="I9" s="1010"/>
      <c r="J9" s="1010"/>
      <c r="K9" s="1010"/>
      <c r="L9" s="1010"/>
      <c r="M9" s="1010"/>
      <c r="N9" s="1010"/>
      <c r="O9" s="1010"/>
      <c r="P9" s="1011"/>
      <c r="Q9" s="1015">
        <v>88</v>
      </c>
      <c r="R9" s="1013"/>
      <c r="S9" s="1013"/>
      <c r="T9" s="1013"/>
      <c r="U9" s="1013"/>
      <c r="V9" s="1013">
        <v>87</v>
      </c>
      <c r="W9" s="1013"/>
      <c r="X9" s="1013"/>
      <c r="Y9" s="1013"/>
      <c r="Z9" s="1013"/>
      <c r="AA9" s="1013" t="s">
        <v>537</v>
      </c>
      <c r="AB9" s="1013"/>
      <c r="AC9" s="1013"/>
      <c r="AD9" s="1013"/>
      <c r="AE9" s="1016"/>
      <c r="AF9" s="1066" t="s">
        <v>118</v>
      </c>
      <c r="AG9" s="1067"/>
      <c r="AH9" s="1067"/>
      <c r="AI9" s="1067"/>
      <c r="AJ9" s="1068"/>
      <c r="AK9" s="1062" t="s">
        <v>477</v>
      </c>
      <c r="AL9" s="1063"/>
      <c r="AM9" s="1063"/>
      <c r="AN9" s="1063"/>
      <c r="AO9" s="1063"/>
      <c r="AP9" s="1063">
        <v>10148</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543</v>
      </c>
      <c r="BT9" s="963" t="s">
        <v>543</v>
      </c>
      <c r="BU9" s="963" t="s">
        <v>543</v>
      </c>
      <c r="BV9" s="963" t="s">
        <v>543</v>
      </c>
      <c r="BW9" s="963" t="s">
        <v>543</v>
      </c>
      <c r="BX9" s="963" t="s">
        <v>543</v>
      </c>
      <c r="BY9" s="963" t="s">
        <v>543</v>
      </c>
      <c r="BZ9" s="963" t="s">
        <v>543</v>
      </c>
      <c r="CA9" s="963" t="s">
        <v>543</v>
      </c>
      <c r="CB9" s="963" t="s">
        <v>543</v>
      </c>
      <c r="CC9" s="963" t="s">
        <v>543</v>
      </c>
      <c r="CD9" s="963" t="s">
        <v>543</v>
      </c>
      <c r="CE9" s="963" t="s">
        <v>543</v>
      </c>
      <c r="CF9" s="963" t="s">
        <v>543</v>
      </c>
      <c r="CG9" s="984" t="s">
        <v>543</v>
      </c>
      <c r="CH9" s="959">
        <v>-6</v>
      </c>
      <c r="CI9" s="960"/>
      <c r="CJ9" s="960"/>
      <c r="CK9" s="960"/>
      <c r="CL9" s="961"/>
      <c r="CM9" s="959">
        <v>615</v>
      </c>
      <c r="CN9" s="960"/>
      <c r="CO9" s="960"/>
      <c r="CP9" s="960"/>
      <c r="CQ9" s="961"/>
      <c r="CR9" s="959">
        <v>520</v>
      </c>
      <c r="CS9" s="960"/>
      <c r="CT9" s="960"/>
      <c r="CU9" s="960"/>
      <c r="CV9" s="961"/>
      <c r="CW9" s="959" t="s">
        <v>477</v>
      </c>
      <c r="CX9" s="960"/>
      <c r="CY9" s="960"/>
      <c r="CZ9" s="960"/>
      <c r="DA9" s="961"/>
      <c r="DB9" s="959" t="s">
        <v>477</v>
      </c>
      <c r="DC9" s="960"/>
      <c r="DD9" s="960"/>
      <c r="DE9" s="960"/>
      <c r="DF9" s="961"/>
      <c r="DG9" s="959" t="s">
        <v>477</v>
      </c>
      <c r="DH9" s="960"/>
      <c r="DI9" s="960"/>
      <c r="DJ9" s="960"/>
      <c r="DK9" s="961"/>
      <c r="DL9" s="959" t="s">
        <v>477</v>
      </c>
      <c r="DM9" s="960"/>
      <c r="DN9" s="960"/>
      <c r="DO9" s="960"/>
      <c r="DP9" s="961"/>
      <c r="DQ9" s="959" t="s">
        <v>477</v>
      </c>
      <c r="DR9" s="960"/>
      <c r="DS9" s="960"/>
      <c r="DT9" s="960"/>
      <c r="DU9" s="961"/>
      <c r="DV9" s="962"/>
      <c r="DW9" s="963"/>
      <c r="DX9" s="963"/>
      <c r="DY9" s="963"/>
      <c r="DZ9" s="964"/>
      <c r="EA9" s="233"/>
    </row>
    <row r="10" spans="1:131" s="234" customFormat="1" ht="26.25" customHeight="1" x14ac:dyDescent="0.15">
      <c r="A10" s="237">
        <v>4</v>
      </c>
      <c r="B10" s="1009" t="s">
        <v>357</v>
      </c>
      <c r="C10" s="1010"/>
      <c r="D10" s="1010"/>
      <c r="E10" s="1010"/>
      <c r="F10" s="1010"/>
      <c r="G10" s="1010"/>
      <c r="H10" s="1010"/>
      <c r="I10" s="1010"/>
      <c r="J10" s="1010"/>
      <c r="K10" s="1010"/>
      <c r="L10" s="1010"/>
      <c r="M10" s="1010"/>
      <c r="N10" s="1010"/>
      <c r="O10" s="1010"/>
      <c r="P10" s="1011"/>
      <c r="Q10" s="1015">
        <v>92273</v>
      </c>
      <c r="R10" s="1013"/>
      <c r="S10" s="1013"/>
      <c r="T10" s="1013"/>
      <c r="U10" s="1013"/>
      <c r="V10" s="1013">
        <v>92266</v>
      </c>
      <c r="W10" s="1013"/>
      <c r="X10" s="1013"/>
      <c r="Y10" s="1013"/>
      <c r="Z10" s="1013"/>
      <c r="AA10" s="1013">
        <v>7</v>
      </c>
      <c r="AB10" s="1013"/>
      <c r="AC10" s="1013"/>
      <c r="AD10" s="1013"/>
      <c r="AE10" s="1016"/>
      <c r="AF10" s="1066">
        <v>7</v>
      </c>
      <c r="AG10" s="1067"/>
      <c r="AH10" s="1067"/>
      <c r="AI10" s="1067"/>
      <c r="AJ10" s="1068"/>
      <c r="AK10" s="1062">
        <v>78</v>
      </c>
      <c r="AL10" s="1063"/>
      <c r="AM10" s="1063"/>
      <c r="AN10" s="1063"/>
      <c r="AO10" s="1063"/>
      <c r="AP10" s="1063" t="s">
        <v>477</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544</v>
      </c>
      <c r="BT10" s="963" t="s">
        <v>544</v>
      </c>
      <c r="BU10" s="963" t="s">
        <v>544</v>
      </c>
      <c r="BV10" s="963" t="s">
        <v>544</v>
      </c>
      <c r="BW10" s="963" t="s">
        <v>544</v>
      </c>
      <c r="BX10" s="963" t="s">
        <v>544</v>
      </c>
      <c r="BY10" s="963" t="s">
        <v>544</v>
      </c>
      <c r="BZ10" s="963" t="s">
        <v>544</v>
      </c>
      <c r="CA10" s="963" t="s">
        <v>544</v>
      </c>
      <c r="CB10" s="963" t="s">
        <v>544</v>
      </c>
      <c r="CC10" s="963" t="s">
        <v>544</v>
      </c>
      <c r="CD10" s="963" t="s">
        <v>544</v>
      </c>
      <c r="CE10" s="963" t="s">
        <v>544</v>
      </c>
      <c r="CF10" s="963" t="s">
        <v>544</v>
      </c>
      <c r="CG10" s="984" t="s">
        <v>544</v>
      </c>
      <c r="CH10" s="959">
        <v>-1</v>
      </c>
      <c r="CI10" s="960"/>
      <c r="CJ10" s="960"/>
      <c r="CK10" s="960"/>
      <c r="CL10" s="961"/>
      <c r="CM10" s="959">
        <v>496</v>
      </c>
      <c r="CN10" s="960"/>
      <c r="CO10" s="960"/>
      <c r="CP10" s="960"/>
      <c r="CQ10" s="961"/>
      <c r="CR10" s="959">
        <v>490</v>
      </c>
      <c r="CS10" s="960"/>
      <c r="CT10" s="960"/>
      <c r="CU10" s="960"/>
      <c r="CV10" s="961"/>
      <c r="CW10" s="959" t="s">
        <v>477</v>
      </c>
      <c r="CX10" s="960"/>
      <c r="CY10" s="960"/>
      <c r="CZ10" s="960"/>
      <c r="DA10" s="961"/>
      <c r="DB10" s="959" t="s">
        <v>477</v>
      </c>
      <c r="DC10" s="960"/>
      <c r="DD10" s="960"/>
      <c r="DE10" s="960"/>
      <c r="DF10" s="961"/>
      <c r="DG10" s="959" t="s">
        <v>477</v>
      </c>
      <c r="DH10" s="960"/>
      <c r="DI10" s="960"/>
      <c r="DJ10" s="960"/>
      <c r="DK10" s="961"/>
      <c r="DL10" s="959" t="s">
        <v>477</v>
      </c>
      <c r="DM10" s="960"/>
      <c r="DN10" s="960"/>
      <c r="DO10" s="960"/>
      <c r="DP10" s="961"/>
      <c r="DQ10" s="959" t="s">
        <v>477</v>
      </c>
      <c r="DR10" s="960"/>
      <c r="DS10" s="960"/>
      <c r="DT10" s="960"/>
      <c r="DU10" s="961"/>
      <c r="DV10" s="962"/>
      <c r="DW10" s="963"/>
      <c r="DX10" s="963"/>
      <c r="DY10" s="963"/>
      <c r="DZ10" s="964"/>
      <c r="EA10" s="233"/>
    </row>
    <row r="11" spans="1:131" s="234" customFormat="1" ht="26.25" customHeight="1" x14ac:dyDescent="0.15">
      <c r="A11" s="237">
        <v>5</v>
      </c>
      <c r="B11" s="1009" t="s">
        <v>358</v>
      </c>
      <c r="C11" s="1010"/>
      <c r="D11" s="1010"/>
      <c r="E11" s="1010"/>
      <c r="F11" s="1010"/>
      <c r="G11" s="1010"/>
      <c r="H11" s="1010"/>
      <c r="I11" s="1010"/>
      <c r="J11" s="1010"/>
      <c r="K11" s="1010"/>
      <c r="L11" s="1010"/>
      <c r="M11" s="1010"/>
      <c r="N11" s="1010"/>
      <c r="O11" s="1010"/>
      <c r="P11" s="1011"/>
      <c r="Q11" s="1015">
        <v>2782</v>
      </c>
      <c r="R11" s="1013"/>
      <c r="S11" s="1013"/>
      <c r="T11" s="1013"/>
      <c r="U11" s="1013"/>
      <c r="V11" s="1013">
        <v>2592</v>
      </c>
      <c r="W11" s="1013"/>
      <c r="X11" s="1013"/>
      <c r="Y11" s="1013"/>
      <c r="Z11" s="1013"/>
      <c r="AA11" s="1013">
        <v>190</v>
      </c>
      <c r="AB11" s="1013"/>
      <c r="AC11" s="1013"/>
      <c r="AD11" s="1013"/>
      <c r="AE11" s="1016"/>
      <c r="AF11" s="1066">
        <v>190</v>
      </c>
      <c r="AG11" s="1067"/>
      <c r="AH11" s="1067"/>
      <c r="AI11" s="1067"/>
      <c r="AJ11" s="1068"/>
      <c r="AK11" s="1062" t="s">
        <v>477</v>
      </c>
      <c r="AL11" s="1063"/>
      <c r="AM11" s="1063"/>
      <c r="AN11" s="1063"/>
      <c r="AO11" s="1063"/>
      <c r="AP11" s="1063" t="s">
        <v>477</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545</v>
      </c>
      <c r="BT11" s="963" t="s">
        <v>545</v>
      </c>
      <c r="BU11" s="963" t="s">
        <v>545</v>
      </c>
      <c r="BV11" s="963" t="s">
        <v>545</v>
      </c>
      <c r="BW11" s="963" t="s">
        <v>545</v>
      </c>
      <c r="BX11" s="963" t="s">
        <v>545</v>
      </c>
      <c r="BY11" s="963" t="s">
        <v>545</v>
      </c>
      <c r="BZ11" s="963" t="s">
        <v>545</v>
      </c>
      <c r="CA11" s="963" t="s">
        <v>545</v>
      </c>
      <c r="CB11" s="963" t="s">
        <v>545</v>
      </c>
      <c r="CC11" s="963" t="s">
        <v>545</v>
      </c>
      <c r="CD11" s="963" t="s">
        <v>545</v>
      </c>
      <c r="CE11" s="963" t="s">
        <v>545</v>
      </c>
      <c r="CF11" s="963" t="s">
        <v>545</v>
      </c>
      <c r="CG11" s="984" t="s">
        <v>545</v>
      </c>
      <c r="CH11" s="959">
        <v>1</v>
      </c>
      <c r="CI11" s="960"/>
      <c r="CJ11" s="960"/>
      <c r="CK11" s="960"/>
      <c r="CL11" s="961"/>
      <c r="CM11" s="959">
        <v>1554</v>
      </c>
      <c r="CN11" s="960"/>
      <c r="CO11" s="960"/>
      <c r="CP11" s="960"/>
      <c r="CQ11" s="961"/>
      <c r="CR11" s="959">
        <v>1204</v>
      </c>
      <c r="CS11" s="960"/>
      <c r="CT11" s="960"/>
      <c r="CU11" s="960"/>
      <c r="CV11" s="961"/>
      <c r="CW11" s="959" t="s">
        <v>477</v>
      </c>
      <c r="CX11" s="960"/>
      <c r="CY11" s="960"/>
      <c r="CZ11" s="960"/>
      <c r="DA11" s="961"/>
      <c r="DB11" s="959" t="s">
        <v>477</v>
      </c>
      <c r="DC11" s="960"/>
      <c r="DD11" s="960"/>
      <c r="DE11" s="960"/>
      <c r="DF11" s="961"/>
      <c r="DG11" s="959" t="s">
        <v>477</v>
      </c>
      <c r="DH11" s="960"/>
      <c r="DI11" s="960"/>
      <c r="DJ11" s="960"/>
      <c r="DK11" s="961"/>
      <c r="DL11" s="959" t="s">
        <v>477</v>
      </c>
      <c r="DM11" s="960"/>
      <c r="DN11" s="960"/>
      <c r="DO11" s="960"/>
      <c r="DP11" s="961"/>
      <c r="DQ11" s="959" t="s">
        <v>477</v>
      </c>
      <c r="DR11" s="960"/>
      <c r="DS11" s="960"/>
      <c r="DT11" s="960"/>
      <c r="DU11" s="961"/>
      <c r="DV11" s="962"/>
      <c r="DW11" s="963"/>
      <c r="DX11" s="963"/>
      <c r="DY11" s="963"/>
      <c r="DZ11" s="964"/>
      <c r="EA11" s="233"/>
    </row>
    <row r="12" spans="1:131" s="234" customFormat="1" ht="26.25" customHeight="1" x14ac:dyDescent="0.15">
      <c r="A12" s="237">
        <v>6</v>
      </c>
      <c r="B12" s="1009" t="s">
        <v>359</v>
      </c>
      <c r="C12" s="1010"/>
      <c r="D12" s="1010"/>
      <c r="E12" s="1010"/>
      <c r="F12" s="1010"/>
      <c r="G12" s="1010"/>
      <c r="H12" s="1010"/>
      <c r="I12" s="1010"/>
      <c r="J12" s="1010"/>
      <c r="K12" s="1010"/>
      <c r="L12" s="1010"/>
      <c r="M12" s="1010"/>
      <c r="N12" s="1010"/>
      <c r="O12" s="1010"/>
      <c r="P12" s="1011"/>
      <c r="Q12" s="1015">
        <v>352</v>
      </c>
      <c r="R12" s="1013"/>
      <c r="S12" s="1013"/>
      <c r="T12" s="1013"/>
      <c r="U12" s="1013"/>
      <c r="V12" s="1013">
        <v>352</v>
      </c>
      <c r="W12" s="1013"/>
      <c r="X12" s="1013"/>
      <c r="Y12" s="1013"/>
      <c r="Z12" s="1013"/>
      <c r="AA12" s="1013" t="s">
        <v>537</v>
      </c>
      <c r="AB12" s="1013"/>
      <c r="AC12" s="1013"/>
      <c r="AD12" s="1013"/>
      <c r="AE12" s="1016"/>
      <c r="AF12" s="1066" t="s">
        <v>118</v>
      </c>
      <c r="AG12" s="1067"/>
      <c r="AH12" s="1067"/>
      <c r="AI12" s="1067"/>
      <c r="AJ12" s="1068"/>
      <c r="AK12" s="1062">
        <v>102</v>
      </c>
      <c r="AL12" s="1063"/>
      <c r="AM12" s="1063"/>
      <c r="AN12" s="1063"/>
      <c r="AO12" s="1063"/>
      <c r="AP12" s="1063" t="s">
        <v>477</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546</v>
      </c>
      <c r="BT12" s="963" t="s">
        <v>546</v>
      </c>
      <c r="BU12" s="963" t="s">
        <v>546</v>
      </c>
      <c r="BV12" s="963" t="s">
        <v>546</v>
      </c>
      <c r="BW12" s="963" t="s">
        <v>546</v>
      </c>
      <c r="BX12" s="963" t="s">
        <v>546</v>
      </c>
      <c r="BY12" s="963" t="s">
        <v>546</v>
      </c>
      <c r="BZ12" s="963" t="s">
        <v>546</v>
      </c>
      <c r="CA12" s="963" t="s">
        <v>546</v>
      </c>
      <c r="CB12" s="963" t="s">
        <v>546</v>
      </c>
      <c r="CC12" s="963" t="s">
        <v>546</v>
      </c>
      <c r="CD12" s="963" t="s">
        <v>546</v>
      </c>
      <c r="CE12" s="963" t="s">
        <v>546</v>
      </c>
      <c r="CF12" s="963" t="s">
        <v>546</v>
      </c>
      <c r="CG12" s="984" t="s">
        <v>546</v>
      </c>
      <c r="CH12" s="959" t="s">
        <v>477</v>
      </c>
      <c r="CI12" s="960"/>
      <c r="CJ12" s="960"/>
      <c r="CK12" s="960"/>
      <c r="CL12" s="961"/>
      <c r="CM12" s="959">
        <v>23</v>
      </c>
      <c r="CN12" s="960"/>
      <c r="CO12" s="960"/>
      <c r="CP12" s="960"/>
      <c r="CQ12" s="961"/>
      <c r="CR12" s="959">
        <v>10</v>
      </c>
      <c r="CS12" s="960"/>
      <c r="CT12" s="960"/>
      <c r="CU12" s="960"/>
      <c r="CV12" s="961"/>
      <c r="CW12" s="959" t="s">
        <v>477</v>
      </c>
      <c r="CX12" s="960"/>
      <c r="CY12" s="960"/>
      <c r="CZ12" s="960"/>
      <c r="DA12" s="961"/>
      <c r="DB12" s="959" t="s">
        <v>477</v>
      </c>
      <c r="DC12" s="960"/>
      <c r="DD12" s="960"/>
      <c r="DE12" s="960"/>
      <c r="DF12" s="961"/>
      <c r="DG12" s="959" t="s">
        <v>477</v>
      </c>
      <c r="DH12" s="960"/>
      <c r="DI12" s="960"/>
      <c r="DJ12" s="960"/>
      <c r="DK12" s="961"/>
      <c r="DL12" s="959" t="s">
        <v>477</v>
      </c>
      <c r="DM12" s="960"/>
      <c r="DN12" s="960"/>
      <c r="DO12" s="960"/>
      <c r="DP12" s="961"/>
      <c r="DQ12" s="959" t="s">
        <v>477</v>
      </c>
      <c r="DR12" s="960"/>
      <c r="DS12" s="960"/>
      <c r="DT12" s="960"/>
      <c r="DU12" s="961"/>
      <c r="DV12" s="962" t="s">
        <v>567</v>
      </c>
      <c r="DW12" s="963"/>
      <c r="DX12" s="963"/>
      <c r="DY12" s="963"/>
      <c r="DZ12" s="964"/>
      <c r="EA12" s="233"/>
    </row>
    <row r="13" spans="1:131" s="234" customFormat="1" ht="26.25" customHeight="1" x14ac:dyDescent="0.15">
      <c r="A13" s="237">
        <v>7</v>
      </c>
      <c r="B13" s="1009" t="s">
        <v>360</v>
      </c>
      <c r="C13" s="1010"/>
      <c r="D13" s="1010"/>
      <c r="E13" s="1010"/>
      <c r="F13" s="1010"/>
      <c r="G13" s="1010"/>
      <c r="H13" s="1010"/>
      <c r="I13" s="1010"/>
      <c r="J13" s="1010"/>
      <c r="K13" s="1010"/>
      <c r="L13" s="1010"/>
      <c r="M13" s="1010"/>
      <c r="N13" s="1010"/>
      <c r="O13" s="1010"/>
      <c r="P13" s="1011"/>
      <c r="Q13" s="1015">
        <v>458</v>
      </c>
      <c r="R13" s="1013"/>
      <c r="S13" s="1013"/>
      <c r="T13" s="1013"/>
      <c r="U13" s="1013"/>
      <c r="V13" s="1013">
        <v>458</v>
      </c>
      <c r="W13" s="1013"/>
      <c r="X13" s="1013"/>
      <c r="Y13" s="1013"/>
      <c r="Z13" s="1013"/>
      <c r="AA13" s="1013" t="s">
        <v>537</v>
      </c>
      <c r="AB13" s="1013"/>
      <c r="AC13" s="1013"/>
      <c r="AD13" s="1013"/>
      <c r="AE13" s="1016"/>
      <c r="AF13" s="1066" t="s">
        <v>118</v>
      </c>
      <c r="AG13" s="1067"/>
      <c r="AH13" s="1067"/>
      <c r="AI13" s="1067"/>
      <c r="AJ13" s="1068"/>
      <c r="AK13" s="1062">
        <v>159</v>
      </c>
      <c r="AL13" s="1063"/>
      <c r="AM13" s="1063"/>
      <c r="AN13" s="1063"/>
      <c r="AO13" s="1063"/>
      <c r="AP13" s="1063" t="s">
        <v>477</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547</v>
      </c>
      <c r="BT13" s="963" t="s">
        <v>547</v>
      </c>
      <c r="BU13" s="963" t="s">
        <v>547</v>
      </c>
      <c r="BV13" s="963" t="s">
        <v>547</v>
      </c>
      <c r="BW13" s="963" t="s">
        <v>547</v>
      </c>
      <c r="BX13" s="963" t="s">
        <v>547</v>
      </c>
      <c r="BY13" s="963" t="s">
        <v>547</v>
      </c>
      <c r="BZ13" s="963" t="s">
        <v>547</v>
      </c>
      <c r="CA13" s="963" t="s">
        <v>547</v>
      </c>
      <c r="CB13" s="963" t="s">
        <v>547</v>
      </c>
      <c r="CC13" s="963" t="s">
        <v>547</v>
      </c>
      <c r="CD13" s="963" t="s">
        <v>547</v>
      </c>
      <c r="CE13" s="963" t="s">
        <v>547</v>
      </c>
      <c r="CF13" s="963" t="s">
        <v>547</v>
      </c>
      <c r="CG13" s="984" t="s">
        <v>547</v>
      </c>
      <c r="CH13" s="959">
        <v>1</v>
      </c>
      <c r="CI13" s="960"/>
      <c r="CJ13" s="960"/>
      <c r="CK13" s="960"/>
      <c r="CL13" s="961"/>
      <c r="CM13" s="959">
        <v>284</v>
      </c>
      <c r="CN13" s="960"/>
      <c r="CO13" s="960"/>
      <c r="CP13" s="960"/>
      <c r="CQ13" s="961"/>
      <c r="CR13" s="959">
        <v>263</v>
      </c>
      <c r="CS13" s="960"/>
      <c r="CT13" s="960"/>
      <c r="CU13" s="960"/>
      <c r="CV13" s="961"/>
      <c r="CW13" s="959" t="s">
        <v>477</v>
      </c>
      <c r="CX13" s="960"/>
      <c r="CY13" s="960"/>
      <c r="CZ13" s="960"/>
      <c r="DA13" s="961"/>
      <c r="DB13" s="959" t="s">
        <v>477</v>
      </c>
      <c r="DC13" s="960"/>
      <c r="DD13" s="960"/>
      <c r="DE13" s="960"/>
      <c r="DF13" s="961"/>
      <c r="DG13" s="959" t="s">
        <v>477</v>
      </c>
      <c r="DH13" s="960"/>
      <c r="DI13" s="960"/>
      <c r="DJ13" s="960"/>
      <c r="DK13" s="961"/>
      <c r="DL13" s="959" t="s">
        <v>477</v>
      </c>
      <c r="DM13" s="960"/>
      <c r="DN13" s="960"/>
      <c r="DO13" s="960"/>
      <c r="DP13" s="961"/>
      <c r="DQ13" s="959" t="s">
        <v>477</v>
      </c>
      <c r="DR13" s="960"/>
      <c r="DS13" s="960"/>
      <c r="DT13" s="960"/>
      <c r="DU13" s="961"/>
      <c r="DV13" s="962"/>
      <c r="DW13" s="963"/>
      <c r="DX13" s="963"/>
      <c r="DY13" s="963"/>
      <c r="DZ13" s="964"/>
      <c r="EA13" s="233"/>
    </row>
    <row r="14" spans="1:131" s="234" customFormat="1" ht="26.25" customHeight="1" x14ac:dyDescent="0.15">
      <c r="A14" s="237">
        <v>8</v>
      </c>
      <c r="B14" s="1009" t="s">
        <v>361</v>
      </c>
      <c r="C14" s="1010"/>
      <c r="D14" s="1010"/>
      <c r="E14" s="1010"/>
      <c r="F14" s="1010"/>
      <c r="G14" s="1010"/>
      <c r="H14" s="1010"/>
      <c r="I14" s="1010"/>
      <c r="J14" s="1010"/>
      <c r="K14" s="1010"/>
      <c r="L14" s="1010"/>
      <c r="M14" s="1010"/>
      <c r="N14" s="1010"/>
      <c r="O14" s="1010"/>
      <c r="P14" s="1011"/>
      <c r="Q14" s="1015">
        <v>55</v>
      </c>
      <c r="R14" s="1013"/>
      <c r="S14" s="1013"/>
      <c r="T14" s="1013"/>
      <c r="U14" s="1013"/>
      <c r="V14" s="1013">
        <v>12</v>
      </c>
      <c r="W14" s="1013"/>
      <c r="X14" s="1013"/>
      <c r="Y14" s="1013"/>
      <c r="Z14" s="1013"/>
      <c r="AA14" s="1013">
        <v>43</v>
      </c>
      <c r="AB14" s="1013"/>
      <c r="AC14" s="1013"/>
      <c r="AD14" s="1013"/>
      <c r="AE14" s="1016"/>
      <c r="AF14" s="1066" t="s">
        <v>118</v>
      </c>
      <c r="AG14" s="1067"/>
      <c r="AH14" s="1067"/>
      <c r="AI14" s="1067"/>
      <c r="AJ14" s="1068"/>
      <c r="AK14" s="1062" t="s">
        <v>477</v>
      </c>
      <c r="AL14" s="1063"/>
      <c r="AM14" s="1063"/>
      <c r="AN14" s="1063"/>
      <c r="AO14" s="1063"/>
      <c r="AP14" s="1063" t="s">
        <v>477</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548</v>
      </c>
      <c r="BT14" s="963" t="s">
        <v>548</v>
      </c>
      <c r="BU14" s="963" t="s">
        <v>548</v>
      </c>
      <c r="BV14" s="963" t="s">
        <v>548</v>
      </c>
      <c r="BW14" s="963" t="s">
        <v>548</v>
      </c>
      <c r="BX14" s="963" t="s">
        <v>548</v>
      </c>
      <c r="BY14" s="963" t="s">
        <v>548</v>
      </c>
      <c r="BZ14" s="963" t="s">
        <v>548</v>
      </c>
      <c r="CA14" s="963" t="s">
        <v>548</v>
      </c>
      <c r="CB14" s="963" t="s">
        <v>548</v>
      </c>
      <c r="CC14" s="963" t="s">
        <v>548</v>
      </c>
      <c r="CD14" s="963" t="s">
        <v>548</v>
      </c>
      <c r="CE14" s="963" t="s">
        <v>548</v>
      </c>
      <c r="CF14" s="963" t="s">
        <v>548</v>
      </c>
      <c r="CG14" s="984" t="s">
        <v>548</v>
      </c>
      <c r="CH14" s="959" t="s">
        <v>568</v>
      </c>
      <c r="CI14" s="960"/>
      <c r="CJ14" s="960"/>
      <c r="CK14" s="960"/>
      <c r="CL14" s="961"/>
      <c r="CM14" s="959">
        <v>750</v>
      </c>
      <c r="CN14" s="960"/>
      <c r="CO14" s="960"/>
      <c r="CP14" s="960"/>
      <c r="CQ14" s="961"/>
      <c r="CR14" s="959">
        <v>720</v>
      </c>
      <c r="CS14" s="960"/>
      <c r="CT14" s="960"/>
      <c r="CU14" s="960"/>
      <c r="CV14" s="961"/>
      <c r="CW14" s="959" t="s">
        <v>477</v>
      </c>
      <c r="CX14" s="960"/>
      <c r="CY14" s="960"/>
      <c r="CZ14" s="960"/>
      <c r="DA14" s="961"/>
      <c r="DB14" s="959" t="s">
        <v>477</v>
      </c>
      <c r="DC14" s="960"/>
      <c r="DD14" s="960"/>
      <c r="DE14" s="960"/>
      <c r="DF14" s="961"/>
      <c r="DG14" s="959" t="s">
        <v>477</v>
      </c>
      <c r="DH14" s="960"/>
      <c r="DI14" s="960"/>
      <c r="DJ14" s="960"/>
      <c r="DK14" s="961"/>
      <c r="DL14" s="959" t="s">
        <v>477</v>
      </c>
      <c r="DM14" s="960"/>
      <c r="DN14" s="960"/>
      <c r="DO14" s="960"/>
      <c r="DP14" s="961"/>
      <c r="DQ14" s="959" t="s">
        <v>477</v>
      </c>
      <c r="DR14" s="960"/>
      <c r="DS14" s="960"/>
      <c r="DT14" s="960"/>
      <c r="DU14" s="961"/>
      <c r="DV14" s="962"/>
      <c r="DW14" s="963"/>
      <c r="DX14" s="963"/>
      <c r="DY14" s="963"/>
      <c r="DZ14" s="964"/>
      <c r="EA14" s="233"/>
    </row>
    <row r="15" spans="1:131" s="234" customFormat="1" ht="26.25" customHeight="1" x14ac:dyDescent="0.15">
      <c r="A15" s="237">
        <v>9</v>
      </c>
      <c r="B15" s="1009" t="s">
        <v>362</v>
      </c>
      <c r="C15" s="1010"/>
      <c r="D15" s="1010"/>
      <c r="E15" s="1010"/>
      <c r="F15" s="1010"/>
      <c r="G15" s="1010"/>
      <c r="H15" s="1010"/>
      <c r="I15" s="1010"/>
      <c r="J15" s="1010"/>
      <c r="K15" s="1010"/>
      <c r="L15" s="1010"/>
      <c r="M15" s="1010"/>
      <c r="N15" s="1010"/>
      <c r="O15" s="1010"/>
      <c r="P15" s="1011"/>
      <c r="Q15" s="1015">
        <v>137</v>
      </c>
      <c r="R15" s="1013"/>
      <c r="S15" s="1013"/>
      <c r="T15" s="1013"/>
      <c r="U15" s="1013"/>
      <c r="V15" s="1013" t="s">
        <v>537</v>
      </c>
      <c r="W15" s="1013"/>
      <c r="X15" s="1013"/>
      <c r="Y15" s="1013"/>
      <c r="Z15" s="1013"/>
      <c r="AA15" s="1013">
        <v>137</v>
      </c>
      <c r="AB15" s="1013"/>
      <c r="AC15" s="1013"/>
      <c r="AD15" s="1013"/>
      <c r="AE15" s="1016"/>
      <c r="AF15" s="1066" t="s">
        <v>118</v>
      </c>
      <c r="AG15" s="1067"/>
      <c r="AH15" s="1067"/>
      <c r="AI15" s="1067"/>
      <c r="AJ15" s="1068"/>
      <c r="AK15" s="1062" t="s">
        <v>477</v>
      </c>
      <c r="AL15" s="1063"/>
      <c r="AM15" s="1063"/>
      <c r="AN15" s="1063"/>
      <c r="AO15" s="1063"/>
      <c r="AP15" s="1063" t="s">
        <v>477</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549</v>
      </c>
      <c r="BT15" s="963" t="s">
        <v>549</v>
      </c>
      <c r="BU15" s="963" t="s">
        <v>549</v>
      </c>
      <c r="BV15" s="963" t="s">
        <v>549</v>
      </c>
      <c r="BW15" s="963" t="s">
        <v>549</v>
      </c>
      <c r="BX15" s="963" t="s">
        <v>549</v>
      </c>
      <c r="BY15" s="963" t="s">
        <v>549</v>
      </c>
      <c r="BZ15" s="963" t="s">
        <v>549</v>
      </c>
      <c r="CA15" s="963" t="s">
        <v>549</v>
      </c>
      <c r="CB15" s="963" t="s">
        <v>549</v>
      </c>
      <c r="CC15" s="963" t="s">
        <v>549</v>
      </c>
      <c r="CD15" s="963" t="s">
        <v>549</v>
      </c>
      <c r="CE15" s="963" t="s">
        <v>549</v>
      </c>
      <c r="CF15" s="963" t="s">
        <v>549</v>
      </c>
      <c r="CG15" s="984" t="s">
        <v>549</v>
      </c>
      <c r="CH15" s="959">
        <v>1</v>
      </c>
      <c r="CI15" s="960"/>
      <c r="CJ15" s="960"/>
      <c r="CK15" s="960"/>
      <c r="CL15" s="961"/>
      <c r="CM15" s="959">
        <v>757</v>
      </c>
      <c r="CN15" s="960"/>
      <c r="CO15" s="960"/>
      <c r="CP15" s="960"/>
      <c r="CQ15" s="961"/>
      <c r="CR15" s="959">
        <v>575</v>
      </c>
      <c r="CS15" s="960"/>
      <c r="CT15" s="960"/>
      <c r="CU15" s="960"/>
      <c r="CV15" s="961"/>
      <c r="CW15" s="959" t="s">
        <v>477</v>
      </c>
      <c r="CX15" s="960"/>
      <c r="CY15" s="960"/>
      <c r="CZ15" s="960"/>
      <c r="DA15" s="961"/>
      <c r="DB15" s="959" t="s">
        <v>477</v>
      </c>
      <c r="DC15" s="960"/>
      <c r="DD15" s="960"/>
      <c r="DE15" s="960"/>
      <c r="DF15" s="961"/>
      <c r="DG15" s="959" t="s">
        <v>477</v>
      </c>
      <c r="DH15" s="960"/>
      <c r="DI15" s="960"/>
      <c r="DJ15" s="960"/>
      <c r="DK15" s="961"/>
      <c r="DL15" s="959" t="s">
        <v>477</v>
      </c>
      <c r="DM15" s="960"/>
      <c r="DN15" s="960"/>
      <c r="DO15" s="960"/>
      <c r="DP15" s="961"/>
      <c r="DQ15" s="959" t="s">
        <v>477</v>
      </c>
      <c r="DR15" s="960"/>
      <c r="DS15" s="960"/>
      <c r="DT15" s="960"/>
      <c r="DU15" s="961"/>
      <c r="DV15" s="962"/>
      <c r="DW15" s="963"/>
      <c r="DX15" s="963"/>
      <c r="DY15" s="963"/>
      <c r="DZ15" s="964"/>
      <c r="EA15" s="233"/>
    </row>
    <row r="16" spans="1:131" s="234" customFormat="1" ht="26.25" customHeight="1" x14ac:dyDescent="0.15">
      <c r="A16" s="237">
        <v>10</v>
      </c>
      <c r="B16" s="1009" t="s">
        <v>363</v>
      </c>
      <c r="C16" s="1010"/>
      <c r="D16" s="1010"/>
      <c r="E16" s="1010"/>
      <c r="F16" s="1010"/>
      <c r="G16" s="1010"/>
      <c r="H16" s="1010"/>
      <c r="I16" s="1010"/>
      <c r="J16" s="1010"/>
      <c r="K16" s="1010"/>
      <c r="L16" s="1010"/>
      <c r="M16" s="1010"/>
      <c r="N16" s="1010"/>
      <c r="O16" s="1010"/>
      <c r="P16" s="1011"/>
      <c r="Q16" s="1015">
        <v>830</v>
      </c>
      <c r="R16" s="1013"/>
      <c r="S16" s="1013"/>
      <c r="T16" s="1013"/>
      <c r="U16" s="1013"/>
      <c r="V16" s="1013">
        <v>830</v>
      </c>
      <c r="W16" s="1013"/>
      <c r="X16" s="1013"/>
      <c r="Y16" s="1013"/>
      <c r="Z16" s="1013"/>
      <c r="AA16" s="1013" t="s">
        <v>537</v>
      </c>
      <c r="AB16" s="1013"/>
      <c r="AC16" s="1013"/>
      <c r="AD16" s="1013"/>
      <c r="AE16" s="1016"/>
      <c r="AF16" s="1066" t="s">
        <v>118</v>
      </c>
      <c r="AG16" s="1067"/>
      <c r="AH16" s="1067"/>
      <c r="AI16" s="1067"/>
      <c r="AJ16" s="1068"/>
      <c r="AK16" s="1062">
        <v>602</v>
      </c>
      <c r="AL16" s="1063"/>
      <c r="AM16" s="1063"/>
      <c r="AN16" s="1063"/>
      <c r="AO16" s="1063"/>
      <c r="AP16" s="1063" t="s">
        <v>477</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550</v>
      </c>
      <c r="BT16" s="963" t="s">
        <v>550</v>
      </c>
      <c r="BU16" s="963" t="s">
        <v>550</v>
      </c>
      <c r="BV16" s="963" t="s">
        <v>550</v>
      </c>
      <c r="BW16" s="963" t="s">
        <v>550</v>
      </c>
      <c r="BX16" s="963" t="s">
        <v>550</v>
      </c>
      <c r="BY16" s="963" t="s">
        <v>550</v>
      </c>
      <c r="BZ16" s="963" t="s">
        <v>550</v>
      </c>
      <c r="CA16" s="963" t="s">
        <v>550</v>
      </c>
      <c r="CB16" s="963" t="s">
        <v>550</v>
      </c>
      <c r="CC16" s="963" t="s">
        <v>550</v>
      </c>
      <c r="CD16" s="963" t="s">
        <v>550</v>
      </c>
      <c r="CE16" s="963" t="s">
        <v>550</v>
      </c>
      <c r="CF16" s="963" t="s">
        <v>550</v>
      </c>
      <c r="CG16" s="984" t="s">
        <v>550</v>
      </c>
      <c r="CH16" s="959" t="s">
        <v>477</v>
      </c>
      <c r="CI16" s="960"/>
      <c r="CJ16" s="960"/>
      <c r="CK16" s="960"/>
      <c r="CL16" s="961"/>
      <c r="CM16" s="959">
        <v>97</v>
      </c>
      <c r="CN16" s="960"/>
      <c r="CO16" s="960"/>
      <c r="CP16" s="960"/>
      <c r="CQ16" s="961"/>
      <c r="CR16" s="959">
        <v>59</v>
      </c>
      <c r="CS16" s="960"/>
      <c r="CT16" s="960"/>
      <c r="CU16" s="960"/>
      <c r="CV16" s="961"/>
      <c r="CW16" s="959">
        <v>4</v>
      </c>
      <c r="CX16" s="960"/>
      <c r="CY16" s="960"/>
      <c r="CZ16" s="960"/>
      <c r="DA16" s="961"/>
      <c r="DB16" s="959" t="s">
        <v>477</v>
      </c>
      <c r="DC16" s="960"/>
      <c r="DD16" s="960"/>
      <c r="DE16" s="960"/>
      <c r="DF16" s="961"/>
      <c r="DG16" s="959" t="s">
        <v>477</v>
      </c>
      <c r="DH16" s="960"/>
      <c r="DI16" s="960"/>
      <c r="DJ16" s="960"/>
      <c r="DK16" s="961"/>
      <c r="DL16" s="959" t="s">
        <v>477</v>
      </c>
      <c r="DM16" s="960"/>
      <c r="DN16" s="960"/>
      <c r="DO16" s="960"/>
      <c r="DP16" s="961"/>
      <c r="DQ16" s="959" t="s">
        <v>477</v>
      </c>
      <c r="DR16" s="960"/>
      <c r="DS16" s="960"/>
      <c r="DT16" s="960"/>
      <c r="DU16" s="961"/>
      <c r="DV16" s="962"/>
      <c r="DW16" s="963"/>
      <c r="DX16" s="963"/>
      <c r="DY16" s="963"/>
      <c r="DZ16" s="964"/>
      <c r="EA16" s="233"/>
    </row>
    <row r="17" spans="1:131" s="234" customFormat="1" ht="26.25" customHeight="1" x14ac:dyDescent="0.15">
      <c r="A17" s="237">
        <v>11</v>
      </c>
      <c r="B17" s="1009" t="s">
        <v>364</v>
      </c>
      <c r="C17" s="1010"/>
      <c r="D17" s="1010"/>
      <c r="E17" s="1010"/>
      <c r="F17" s="1010"/>
      <c r="G17" s="1010"/>
      <c r="H17" s="1010"/>
      <c r="I17" s="1010"/>
      <c r="J17" s="1010"/>
      <c r="K17" s="1010"/>
      <c r="L17" s="1010"/>
      <c r="M17" s="1010"/>
      <c r="N17" s="1010"/>
      <c r="O17" s="1010"/>
      <c r="P17" s="1011"/>
      <c r="Q17" s="1015">
        <v>435</v>
      </c>
      <c r="R17" s="1013"/>
      <c r="S17" s="1013"/>
      <c r="T17" s="1013"/>
      <c r="U17" s="1013"/>
      <c r="V17" s="1013">
        <v>411</v>
      </c>
      <c r="W17" s="1013"/>
      <c r="X17" s="1013"/>
      <c r="Y17" s="1013"/>
      <c r="Z17" s="1013"/>
      <c r="AA17" s="1013">
        <v>24</v>
      </c>
      <c r="AB17" s="1013"/>
      <c r="AC17" s="1013"/>
      <c r="AD17" s="1013"/>
      <c r="AE17" s="1016"/>
      <c r="AF17" s="1066">
        <v>24</v>
      </c>
      <c r="AG17" s="1067"/>
      <c r="AH17" s="1067"/>
      <c r="AI17" s="1067"/>
      <c r="AJ17" s="1068"/>
      <c r="AK17" s="1062">
        <v>25</v>
      </c>
      <c r="AL17" s="1063"/>
      <c r="AM17" s="1063"/>
      <c r="AN17" s="1063"/>
      <c r="AO17" s="1063"/>
      <c r="AP17" s="1063" t="s">
        <v>477</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551</v>
      </c>
      <c r="BT17" s="963" t="s">
        <v>551</v>
      </c>
      <c r="BU17" s="963" t="s">
        <v>551</v>
      </c>
      <c r="BV17" s="963" t="s">
        <v>551</v>
      </c>
      <c r="BW17" s="963" t="s">
        <v>551</v>
      </c>
      <c r="BX17" s="963" t="s">
        <v>551</v>
      </c>
      <c r="BY17" s="963" t="s">
        <v>551</v>
      </c>
      <c r="BZ17" s="963" t="s">
        <v>551</v>
      </c>
      <c r="CA17" s="963" t="s">
        <v>551</v>
      </c>
      <c r="CB17" s="963" t="s">
        <v>551</v>
      </c>
      <c r="CC17" s="963" t="s">
        <v>551</v>
      </c>
      <c r="CD17" s="963" t="s">
        <v>551</v>
      </c>
      <c r="CE17" s="963" t="s">
        <v>551</v>
      </c>
      <c r="CF17" s="963" t="s">
        <v>551</v>
      </c>
      <c r="CG17" s="984" t="s">
        <v>551</v>
      </c>
      <c r="CH17" s="959" t="s">
        <v>477</v>
      </c>
      <c r="CI17" s="960"/>
      <c r="CJ17" s="960"/>
      <c r="CK17" s="960"/>
      <c r="CL17" s="961"/>
      <c r="CM17" s="959">
        <v>10</v>
      </c>
      <c r="CN17" s="960"/>
      <c r="CO17" s="960"/>
      <c r="CP17" s="960"/>
      <c r="CQ17" s="961"/>
      <c r="CR17" s="959">
        <v>10</v>
      </c>
      <c r="CS17" s="960"/>
      <c r="CT17" s="960"/>
      <c r="CU17" s="960"/>
      <c r="CV17" s="961"/>
      <c r="CW17" s="959" t="s">
        <v>477</v>
      </c>
      <c r="CX17" s="960"/>
      <c r="CY17" s="960"/>
      <c r="CZ17" s="960"/>
      <c r="DA17" s="961"/>
      <c r="DB17" s="959" t="s">
        <v>477</v>
      </c>
      <c r="DC17" s="960"/>
      <c r="DD17" s="960"/>
      <c r="DE17" s="960"/>
      <c r="DF17" s="961"/>
      <c r="DG17" s="959" t="s">
        <v>477</v>
      </c>
      <c r="DH17" s="960"/>
      <c r="DI17" s="960"/>
      <c r="DJ17" s="960"/>
      <c r="DK17" s="961"/>
      <c r="DL17" s="959" t="s">
        <v>477</v>
      </c>
      <c r="DM17" s="960"/>
      <c r="DN17" s="960"/>
      <c r="DO17" s="960"/>
      <c r="DP17" s="961"/>
      <c r="DQ17" s="959" t="s">
        <v>477</v>
      </c>
      <c r="DR17" s="960"/>
      <c r="DS17" s="960"/>
      <c r="DT17" s="960"/>
      <c r="DU17" s="961"/>
      <c r="DV17" s="962" t="s">
        <v>569</v>
      </c>
      <c r="DW17" s="963"/>
      <c r="DX17" s="963"/>
      <c r="DY17" s="963"/>
      <c r="DZ17" s="964"/>
      <c r="EA17" s="233"/>
    </row>
    <row r="18" spans="1:131" s="234" customFormat="1" ht="26.25" customHeight="1" x14ac:dyDescent="0.15">
      <c r="A18" s="237">
        <v>12</v>
      </c>
      <c r="B18" s="1009" t="s">
        <v>365</v>
      </c>
      <c r="C18" s="1010"/>
      <c r="D18" s="1010"/>
      <c r="E18" s="1010"/>
      <c r="F18" s="1010"/>
      <c r="G18" s="1010"/>
      <c r="H18" s="1010"/>
      <c r="I18" s="1010"/>
      <c r="J18" s="1010"/>
      <c r="K18" s="1010"/>
      <c r="L18" s="1010"/>
      <c r="M18" s="1010"/>
      <c r="N18" s="1010"/>
      <c r="O18" s="1010"/>
      <c r="P18" s="1011"/>
      <c r="Q18" s="1015">
        <v>70357</v>
      </c>
      <c r="R18" s="1013"/>
      <c r="S18" s="1013"/>
      <c r="T18" s="1013"/>
      <c r="U18" s="1013"/>
      <c r="V18" s="1013">
        <v>70357</v>
      </c>
      <c r="W18" s="1013"/>
      <c r="X18" s="1013"/>
      <c r="Y18" s="1013"/>
      <c r="Z18" s="1013"/>
      <c r="AA18" s="1013" t="s">
        <v>537</v>
      </c>
      <c r="AB18" s="1013"/>
      <c r="AC18" s="1013"/>
      <c r="AD18" s="1013"/>
      <c r="AE18" s="1016"/>
      <c r="AF18" s="1066" t="s">
        <v>118</v>
      </c>
      <c r="AG18" s="1067"/>
      <c r="AH18" s="1067"/>
      <c r="AI18" s="1067"/>
      <c r="AJ18" s="1068"/>
      <c r="AK18" s="1062">
        <v>60113</v>
      </c>
      <c r="AL18" s="1063"/>
      <c r="AM18" s="1063"/>
      <c r="AN18" s="1063"/>
      <c r="AO18" s="1063"/>
      <c r="AP18" s="1063" t="s">
        <v>477</v>
      </c>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552</v>
      </c>
      <c r="BT18" s="963" t="s">
        <v>552</v>
      </c>
      <c r="BU18" s="963" t="s">
        <v>552</v>
      </c>
      <c r="BV18" s="963" t="s">
        <v>552</v>
      </c>
      <c r="BW18" s="963" t="s">
        <v>552</v>
      </c>
      <c r="BX18" s="963" t="s">
        <v>552</v>
      </c>
      <c r="BY18" s="963" t="s">
        <v>552</v>
      </c>
      <c r="BZ18" s="963" t="s">
        <v>552</v>
      </c>
      <c r="CA18" s="963" t="s">
        <v>552</v>
      </c>
      <c r="CB18" s="963" t="s">
        <v>552</v>
      </c>
      <c r="CC18" s="963" t="s">
        <v>552</v>
      </c>
      <c r="CD18" s="963" t="s">
        <v>552</v>
      </c>
      <c r="CE18" s="963" t="s">
        <v>552</v>
      </c>
      <c r="CF18" s="963" t="s">
        <v>552</v>
      </c>
      <c r="CG18" s="984" t="s">
        <v>552</v>
      </c>
      <c r="CH18" s="959">
        <v>-3</v>
      </c>
      <c r="CI18" s="960"/>
      <c r="CJ18" s="960"/>
      <c r="CK18" s="960"/>
      <c r="CL18" s="961"/>
      <c r="CM18" s="959">
        <v>81</v>
      </c>
      <c r="CN18" s="960"/>
      <c r="CO18" s="960"/>
      <c r="CP18" s="960"/>
      <c r="CQ18" s="961"/>
      <c r="CR18" s="959">
        <v>50</v>
      </c>
      <c r="CS18" s="960"/>
      <c r="CT18" s="960"/>
      <c r="CU18" s="960"/>
      <c r="CV18" s="961"/>
      <c r="CW18" s="959">
        <v>9</v>
      </c>
      <c r="CX18" s="960"/>
      <c r="CY18" s="960"/>
      <c r="CZ18" s="960"/>
      <c r="DA18" s="961"/>
      <c r="DB18" s="959" t="s">
        <v>477</v>
      </c>
      <c r="DC18" s="960"/>
      <c r="DD18" s="960"/>
      <c r="DE18" s="960"/>
      <c r="DF18" s="961"/>
      <c r="DG18" s="959" t="s">
        <v>477</v>
      </c>
      <c r="DH18" s="960"/>
      <c r="DI18" s="960"/>
      <c r="DJ18" s="960"/>
      <c r="DK18" s="961"/>
      <c r="DL18" s="959" t="s">
        <v>477</v>
      </c>
      <c r="DM18" s="960"/>
      <c r="DN18" s="960"/>
      <c r="DO18" s="960"/>
      <c r="DP18" s="961"/>
      <c r="DQ18" s="959" t="s">
        <v>477</v>
      </c>
      <c r="DR18" s="960"/>
      <c r="DS18" s="960"/>
      <c r="DT18" s="960"/>
      <c r="DU18" s="961"/>
      <c r="DV18" s="962"/>
      <c r="DW18" s="963"/>
      <c r="DX18" s="963"/>
      <c r="DY18" s="963"/>
      <c r="DZ18" s="964"/>
      <c r="EA18" s="233"/>
    </row>
    <row r="19" spans="1:131" s="234" customFormat="1" ht="26.25" customHeight="1" x14ac:dyDescent="0.15">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553</v>
      </c>
      <c r="BT19" s="963" t="s">
        <v>553</v>
      </c>
      <c r="BU19" s="963" t="s">
        <v>553</v>
      </c>
      <c r="BV19" s="963" t="s">
        <v>553</v>
      </c>
      <c r="BW19" s="963" t="s">
        <v>553</v>
      </c>
      <c r="BX19" s="963" t="s">
        <v>553</v>
      </c>
      <c r="BY19" s="963" t="s">
        <v>553</v>
      </c>
      <c r="BZ19" s="963" t="s">
        <v>553</v>
      </c>
      <c r="CA19" s="963" t="s">
        <v>553</v>
      </c>
      <c r="CB19" s="963" t="s">
        <v>553</v>
      </c>
      <c r="CC19" s="963" t="s">
        <v>553</v>
      </c>
      <c r="CD19" s="963" t="s">
        <v>553</v>
      </c>
      <c r="CE19" s="963" t="s">
        <v>553</v>
      </c>
      <c r="CF19" s="963" t="s">
        <v>553</v>
      </c>
      <c r="CG19" s="984" t="s">
        <v>553</v>
      </c>
      <c r="CH19" s="959">
        <v>-2</v>
      </c>
      <c r="CI19" s="960"/>
      <c r="CJ19" s="960"/>
      <c r="CK19" s="960"/>
      <c r="CL19" s="961"/>
      <c r="CM19" s="959">
        <v>693</v>
      </c>
      <c r="CN19" s="960"/>
      <c r="CO19" s="960"/>
      <c r="CP19" s="960"/>
      <c r="CQ19" s="961"/>
      <c r="CR19" s="959">
        <v>503</v>
      </c>
      <c r="CS19" s="960"/>
      <c r="CT19" s="960"/>
      <c r="CU19" s="960"/>
      <c r="CV19" s="961"/>
      <c r="CW19" s="959" t="s">
        <v>477</v>
      </c>
      <c r="CX19" s="960"/>
      <c r="CY19" s="960"/>
      <c r="CZ19" s="960"/>
      <c r="DA19" s="961"/>
      <c r="DB19" s="959" t="s">
        <v>477</v>
      </c>
      <c r="DC19" s="960"/>
      <c r="DD19" s="960"/>
      <c r="DE19" s="960"/>
      <c r="DF19" s="961"/>
      <c r="DG19" s="959" t="s">
        <v>477</v>
      </c>
      <c r="DH19" s="960"/>
      <c r="DI19" s="960"/>
      <c r="DJ19" s="960"/>
      <c r="DK19" s="961"/>
      <c r="DL19" s="959" t="s">
        <v>477</v>
      </c>
      <c r="DM19" s="960"/>
      <c r="DN19" s="960"/>
      <c r="DO19" s="960"/>
      <c r="DP19" s="961"/>
      <c r="DQ19" s="959" t="s">
        <v>477</v>
      </c>
      <c r="DR19" s="960"/>
      <c r="DS19" s="960"/>
      <c r="DT19" s="960"/>
      <c r="DU19" s="961"/>
      <c r="DV19" s="962"/>
      <c r="DW19" s="963"/>
      <c r="DX19" s="963"/>
      <c r="DY19" s="963"/>
      <c r="DZ19" s="964"/>
      <c r="EA19" s="233"/>
    </row>
    <row r="20" spans="1:131" s="234" customFormat="1" ht="26.25" customHeight="1" x14ac:dyDescent="0.15">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554</v>
      </c>
      <c r="BT20" s="963" t="s">
        <v>554</v>
      </c>
      <c r="BU20" s="963" t="s">
        <v>554</v>
      </c>
      <c r="BV20" s="963" t="s">
        <v>554</v>
      </c>
      <c r="BW20" s="963" t="s">
        <v>554</v>
      </c>
      <c r="BX20" s="963" t="s">
        <v>554</v>
      </c>
      <c r="BY20" s="963" t="s">
        <v>554</v>
      </c>
      <c r="BZ20" s="963" t="s">
        <v>554</v>
      </c>
      <c r="CA20" s="963" t="s">
        <v>554</v>
      </c>
      <c r="CB20" s="963" t="s">
        <v>554</v>
      </c>
      <c r="CC20" s="963" t="s">
        <v>554</v>
      </c>
      <c r="CD20" s="963" t="s">
        <v>554</v>
      </c>
      <c r="CE20" s="963" t="s">
        <v>554</v>
      </c>
      <c r="CF20" s="963" t="s">
        <v>554</v>
      </c>
      <c r="CG20" s="984" t="s">
        <v>554</v>
      </c>
      <c r="CH20" s="959">
        <v>-5</v>
      </c>
      <c r="CI20" s="960"/>
      <c r="CJ20" s="960"/>
      <c r="CK20" s="960"/>
      <c r="CL20" s="961"/>
      <c r="CM20" s="959">
        <v>154</v>
      </c>
      <c r="CN20" s="960"/>
      <c r="CO20" s="960"/>
      <c r="CP20" s="960"/>
      <c r="CQ20" s="961"/>
      <c r="CR20" s="959">
        <v>21</v>
      </c>
      <c r="CS20" s="960"/>
      <c r="CT20" s="960"/>
      <c r="CU20" s="960"/>
      <c r="CV20" s="961"/>
      <c r="CW20" s="959" t="s">
        <v>477</v>
      </c>
      <c r="CX20" s="960"/>
      <c r="CY20" s="960"/>
      <c r="CZ20" s="960"/>
      <c r="DA20" s="961"/>
      <c r="DB20" s="959" t="s">
        <v>477</v>
      </c>
      <c r="DC20" s="960"/>
      <c r="DD20" s="960"/>
      <c r="DE20" s="960"/>
      <c r="DF20" s="961"/>
      <c r="DG20" s="959" t="s">
        <v>477</v>
      </c>
      <c r="DH20" s="960"/>
      <c r="DI20" s="960"/>
      <c r="DJ20" s="960"/>
      <c r="DK20" s="961"/>
      <c r="DL20" s="959" t="s">
        <v>477</v>
      </c>
      <c r="DM20" s="960"/>
      <c r="DN20" s="960"/>
      <c r="DO20" s="960"/>
      <c r="DP20" s="961"/>
      <c r="DQ20" s="959" t="s">
        <v>477</v>
      </c>
      <c r="DR20" s="960"/>
      <c r="DS20" s="960"/>
      <c r="DT20" s="960"/>
      <c r="DU20" s="961"/>
      <c r="DV20" s="962"/>
      <c r="DW20" s="963"/>
      <c r="DX20" s="963"/>
      <c r="DY20" s="963"/>
      <c r="DZ20" s="964"/>
      <c r="EA20" s="233"/>
    </row>
    <row r="21" spans="1:131" s="234" customFormat="1" ht="26.25" customHeight="1" thickBot="1" x14ac:dyDescent="0.2">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555</v>
      </c>
      <c r="BT21" s="963" t="s">
        <v>555</v>
      </c>
      <c r="BU21" s="963" t="s">
        <v>555</v>
      </c>
      <c r="BV21" s="963" t="s">
        <v>555</v>
      </c>
      <c r="BW21" s="963" t="s">
        <v>555</v>
      </c>
      <c r="BX21" s="963" t="s">
        <v>555</v>
      </c>
      <c r="BY21" s="963" t="s">
        <v>555</v>
      </c>
      <c r="BZ21" s="963" t="s">
        <v>555</v>
      </c>
      <c r="CA21" s="963" t="s">
        <v>555</v>
      </c>
      <c r="CB21" s="963" t="s">
        <v>555</v>
      </c>
      <c r="CC21" s="963" t="s">
        <v>555</v>
      </c>
      <c r="CD21" s="963" t="s">
        <v>555</v>
      </c>
      <c r="CE21" s="963" t="s">
        <v>555</v>
      </c>
      <c r="CF21" s="963" t="s">
        <v>555</v>
      </c>
      <c r="CG21" s="984" t="s">
        <v>555</v>
      </c>
      <c r="CH21" s="959" t="s">
        <v>570</v>
      </c>
      <c r="CI21" s="960"/>
      <c r="CJ21" s="960"/>
      <c r="CK21" s="960"/>
      <c r="CL21" s="961"/>
      <c r="CM21" s="959">
        <v>5740</v>
      </c>
      <c r="CN21" s="960"/>
      <c r="CO21" s="960"/>
      <c r="CP21" s="960"/>
      <c r="CQ21" s="961"/>
      <c r="CR21" s="959">
        <v>2161</v>
      </c>
      <c r="CS21" s="960"/>
      <c r="CT21" s="960"/>
      <c r="CU21" s="960"/>
      <c r="CV21" s="961"/>
      <c r="CW21" s="959">
        <v>285</v>
      </c>
      <c r="CX21" s="960"/>
      <c r="CY21" s="960"/>
      <c r="CZ21" s="960"/>
      <c r="DA21" s="961"/>
      <c r="DB21" s="959">
        <v>9450</v>
      </c>
      <c r="DC21" s="960"/>
      <c r="DD21" s="960"/>
      <c r="DE21" s="960"/>
      <c r="DF21" s="961"/>
      <c r="DG21" s="959" t="s">
        <v>477</v>
      </c>
      <c r="DH21" s="960"/>
      <c r="DI21" s="960"/>
      <c r="DJ21" s="960"/>
      <c r="DK21" s="961"/>
      <c r="DL21" s="959" t="s">
        <v>477</v>
      </c>
      <c r="DM21" s="960"/>
      <c r="DN21" s="960"/>
      <c r="DO21" s="960"/>
      <c r="DP21" s="961"/>
      <c r="DQ21" s="959" t="s">
        <v>477</v>
      </c>
      <c r="DR21" s="960"/>
      <c r="DS21" s="960"/>
      <c r="DT21" s="960"/>
      <c r="DU21" s="961"/>
      <c r="DV21" s="962"/>
      <c r="DW21" s="963"/>
      <c r="DX21" s="963"/>
      <c r="DY21" s="963"/>
      <c r="DZ21" s="964"/>
      <c r="EA21" s="233"/>
    </row>
    <row r="22" spans="1:131" s="234" customFormat="1" ht="26.25" customHeight="1" x14ac:dyDescent="0.15">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366</v>
      </c>
      <c r="BA22" s="1000"/>
      <c r="BB22" s="1000"/>
      <c r="BC22" s="1000"/>
      <c r="BD22" s="1001"/>
      <c r="BE22" s="232"/>
      <c r="BF22" s="232"/>
      <c r="BG22" s="232"/>
      <c r="BH22" s="232"/>
      <c r="BI22" s="232"/>
      <c r="BJ22" s="232"/>
      <c r="BK22" s="232"/>
      <c r="BL22" s="232"/>
      <c r="BM22" s="232"/>
      <c r="BN22" s="232"/>
      <c r="BO22" s="232"/>
      <c r="BP22" s="232"/>
      <c r="BQ22" s="237">
        <v>16</v>
      </c>
      <c r="BR22" s="238"/>
      <c r="BS22" s="962" t="s">
        <v>556</v>
      </c>
      <c r="BT22" s="963" t="s">
        <v>556</v>
      </c>
      <c r="BU22" s="963" t="s">
        <v>556</v>
      </c>
      <c r="BV22" s="963" t="s">
        <v>556</v>
      </c>
      <c r="BW22" s="963" t="s">
        <v>556</v>
      </c>
      <c r="BX22" s="963" t="s">
        <v>556</v>
      </c>
      <c r="BY22" s="963" t="s">
        <v>556</v>
      </c>
      <c r="BZ22" s="963" t="s">
        <v>556</v>
      </c>
      <c r="CA22" s="963" t="s">
        <v>556</v>
      </c>
      <c r="CB22" s="963" t="s">
        <v>556</v>
      </c>
      <c r="CC22" s="963" t="s">
        <v>556</v>
      </c>
      <c r="CD22" s="963" t="s">
        <v>556</v>
      </c>
      <c r="CE22" s="963" t="s">
        <v>556</v>
      </c>
      <c r="CF22" s="963" t="s">
        <v>556</v>
      </c>
      <c r="CG22" s="984" t="s">
        <v>556</v>
      </c>
      <c r="CH22" s="959">
        <v>6</v>
      </c>
      <c r="CI22" s="960"/>
      <c r="CJ22" s="960"/>
      <c r="CK22" s="960"/>
      <c r="CL22" s="961"/>
      <c r="CM22" s="959">
        <v>542</v>
      </c>
      <c r="CN22" s="960"/>
      <c r="CO22" s="960"/>
      <c r="CP22" s="960"/>
      <c r="CQ22" s="961"/>
      <c r="CR22" s="959">
        <v>428</v>
      </c>
      <c r="CS22" s="960"/>
      <c r="CT22" s="960"/>
      <c r="CU22" s="960"/>
      <c r="CV22" s="961"/>
      <c r="CW22" s="959">
        <v>20</v>
      </c>
      <c r="CX22" s="960"/>
      <c r="CY22" s="960"/>
      <c r="CZ22" s="960"/>
      <c r="DA22" s="961"/>
      <c r="DB22" s="959" t="s">
        <v>477</v>
      </c>
      <c r="DC22" s="960"/>
      <c r="DD22" s="960"/>
      <c r="DE22" s="960"/>
      <c r="DF22" s="961"/>
      <c r="DG22" s="959" t="s">
        <v>477</v>
      </c>
      <c r="DH22" s="960"/>
      <c r="DI22" s="960"/>
      <c r="DJ22" s="960"/>
      <c r="DK22" s="961"/>
      <c r="DL22" s="959" t="s">
        <v>477</v>
      </c>
      <c r="DM22" s="960"/>
      <c r="DN22" s="960"/>
      <c r="DO22" s="960"/>
      <c r="DP22" s="961"/>
      <c r="DQ22" s="959" t="s">
        <v>477</v>
      </c>
      <c r="DR22" s="960"/>
      <c r="DS22" s="960"/>
      <c r="DT22" s="960"/>
      <c r="DU22" s="961"/>
      <c r="DV22" s="962"/>
      <c r="DW22" s="963"/>
      <c r="DX22" s="963"/>
      <c r="DY22" s="963"/>
      <c r="DZ22" s="964"/>
      <c r="EA22" s="233"/>
    </row>
    <row r="23" spans="1:131" s="234" customFormat="1" ht="26.25" customHeight="1" thickBot="1" x14ac:dyDescent="0.2">
      <c r="A23" s="239" t="s">
        <v>367</v>
      </c>
      <c r="B23" s="907" t="s">
        <v>368</v>
      </c>
      <c r="C23" s="908"/>
      <c r="D23" s="908"/>
      <c r="E23" s="908"/>
      <c r="F23" s="908"/>
      <c r="G23" s="908"/>
      <c r="H23" s="908"/>
      <c r="I23" s="908"/>
      <c r="J23" s="908"/>
      <c r="K23" s="908"/>
      <c r="L23" s="908"/>
      <c r="M23" s="908"/>
      <c r="N23" s="908"/>
      <c r="O23" s="908"/>
      <c r="P23" s="918"/>
      <c r="Q23" s="1043">
        <v>477855</v>
      </c>
      <c r="R23" s="1037"/>
      <c r="S23" s="1037"/>
      <c r="T23" s="1037"/>
      <c r="U23" s="1037"/>
      <c r="V23" s="1037">
        <v>462664</v>
      </c>
      <c r="W23" s="1037"/>
      <c r="X23" s="1037"/>
      <c r="Y23" s="1037"/>
      <c r="Z23" s="1037"/>
      <c r="AA23" s="1037">
        <v>15190</v>
      </c>
      <c r="AB23" s="1037"/>
      <c r="AC23" s="1037"/>
      <c r="AD23" s="1037"/>
      <c r="AE23" s="1044"/>
      <c r="AF23" s="1045">
        <v>7107</v>
      </c>
      <c r="AG23" s="1037"/>
      <c r="AH23" s="1037"/>
      <c r="AI23" s="1037"/>
      <c r="AJ23" s="1046"/>
      <c r="AK23" s="1047"/>
      <c r="AL23" s="1048"/>
      <c r="AM23" s="1048"/>
      <c r="AN23" s="1048"/>
      <c r="AO23" s="1048"/>
      <c r="AP23" s="1037">
        <v>797454</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t="s">
        <v>576</v>
      </c>
      <c r="BS23" s="962" t="s">
        <v>557</v>
      </c>
      <c r="BT23" s="963" t="s">
        <v>558</v>
      </c>
      <c r="BU23" s="963" t="s">
        <v>558</v>
      </c>
      <c r="BV23" s="963" t="s">
        <v>558</v>
      </c>
      <c r="BW23" s="963" t="s">
        <v>558</v>
      </c>
      <c r="BX23" s="963" t="s">
        <v>558</v>
      </c>
      <c r="BY23" s="963" t="s">
        <v>558</v>
      </c>
      <c r="BZ23" s="963" t="s">
        <v>558</v>
      </c>
      <c r="CA23" s="963" t="s">
        <v>558</v>
      </c>
      <c r="CB23" s="963" t="s">
        <v>558</v>
      </c>
      <c r="CC23" s="963" t="s">
        <v>558</v>
      </c>
      <c r="CD23" s="963" t="s">
        <v>558</v>
      </c>
      <c r="CE23" s="963" t="s">
        <v>558</v>
      </c>
      <c r="CF23" s="963" t="s">
        <v>558</v>
      </c>
      <c r="CG23" s="984" t="s">
        <v>558</v>
      </c>
      <c r="CH23" s="959" t="s">
        <v>477</v>
      </c>
      <c r="CI23" s="960"/>
      <c r="CJ23" s="960"/>
      <c r="CK23" s="960"/>
      <c r="CL23" s="961"/>
      <c r="CM23" s="959">
        <v>1517</v>
      </c>
      <c r="CN23" s="960"/>
      <c r="CO23" s="960"/>
      <c r="CP23" s="960"/>
      <c r="CQ23" s="961"/>
      <c r="CR23" s="959">
        <v>1266</v>
      </c>
      <c r="CS23" s="960"/>
      <c r="CT23" s="960"/>
      <c r="CU23" s="960"/>
      <c r="CV23" s="961"/>
      <c r="CW23" s="959">
        <v>127</v>
      </c>
      <c r="CX23" s="960"/>
      <c r="CY23" s="960"/>
      <c r="CZ23" s="960"/>
      <c r="DA23" s="961"/>
      <c r="DB23" s="959" t="s">
        <v>477</v>
      </c>
      <c r="DC23" s="960"/>
      <c r="DD23" s="960"/>
      <c r="DE23" s="960"/>
      <c r="DF23" s="961"/>
      <c r="DG23" s="959" t="s">
        <v>477</v>
      </c>
      <c r="DH23" s="960"/>
      <c r="DI23" s="960"/>
      <c r="DJ23" s="960"/>
      <c r="DK23" s="961"/>
      <c r="DL23" s="959" t="s">
        <v>477</v>
      </c>
      <c r="DM23" s="960"/>
      <c r="DN23" s="960"/>
      <c r="DO23" s="960"/>
      <c r="DP23" s="961"/>
      <c r="DQ23" s="959" t="s">
        <v>477</v>
      </c>
      <c r="DR23" s="960"/>
      <c r="DS23" s="960"/>
      <c r="DT23" s="960"/>
      <c r="DU23" s="961"/>
      <c r="DV23" s="962"/>
      <c r="DW23" s="963"/>
      <c r="DX23" s="963"/>
      <c r="DY23" s="963"/>
      <c r="DZ23" s="964"/>
      <c r="EA23" s="233"/>
    </row>
    <row r="24" spans="1:131" s="234" customFormat="1" ht="26.25" customHeight="1" x14ac:dyDescent="0.15">
      <c r="A24" s="1036" t="s">
        <v>369</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559</v>
      </c>
      <c r="BT24" s="963" t="s">
        <v>559</v>
      </c>
      <c r="BU24" s="963" t="s">
        <v>559</v>
      </c>
      <c r="BV24" s="963" t="s">
        <v>559</v>
      </c>
      <c r="BW24" s="963" t="s">
        <v>559</v>
      </c>
      <c r="BX24" s="963" t="s">
        <v>559</v>
      </c>
      <c r="BY24" s="963" t="s">
        <v>559</v>
      </c>
      <c r="BZ24" s="963" t="s">
        <v>559</v>
      </c>
      <c r="CA24" s="963" t="s">
        <v>559</v>
      </c>
      <c r="CB24" s="963" t="s">
        <v>559</v>
      </c>
      <c r="CC24" s="963" t="s">
        <v>559</v>
      </c>
      <c r="CD24" s="963" t="s">
        <v>559</v>
      </c>
      <c r="CE24" s="963" t="s">
        <v>559</v>
      </c>
      <c r="CF24" s="963" t="s">
        <v>559</v>
      </c>
      <c r="CG24" s="984" t="s">
        <v>559</v>
      </c>
      <c r="CH24" s="959" t="s">
        <v>477</v>
      </c>
      <c r="CI24" s="960"/>
      <c r="CJ24" s="960"/>
      <c r="CK24" s="960"/>
      <c r="CL24" s="961"/>
      <c r="CM24" s="959">
        <v>753</v>
      </c>
      <c r="CN24" s="960"/>
      <c r="CO24" s="960"/>
      <c r="CP24" s="960"/>
      <c r="CQ24" s="961"/>
      <c r="CR24" s="959" t="s">
        <v>477</v>
      </c>
      <c r="CS24" s="960"/>
      <c r="CT24" s="960"/>
      <c r="CU24" s="960"/>
      <c r="CV24" s="961"/>
      <c r="CW24" s="959" t="s">
        <v>477</v>
      </c>
      <c r="CX24" s="960"/>
      <c r="CY24" s="960"/>
      <c r="CZ24" s="960"/>
      <c r="DA24" s="961"/>
      <c r="DB24" s="959" t="s">
        <v>477</v>
      </c>
      <c r="DC24" s="960"/>
      <c r="DD24" s="960"/>
      <c r="DE24" s="960"/>
      <c r="DF24" s="961"/>
      <c r="DG24" s="959" t="s">
        <v>477</v>
      </c>
      <c r="DH24" s="960"/>
      <c r="DI24" s="960"/>
      <c r="DJ24" s="960"/>
      <c r="DK24" s="961"/>
      <c r="DL24" s="959" t="s">
        <v>477</v>
      </c>
      <c r="DM24" s="960"/>
      <c r="DN24" s="960"/>
      <c r="DO24" s="960"/>
      <c r="DP24" s="961"/>
      <c r="DQ24" s="959" t="s">
        <v>477</v>
      </c>
      <c r="DR24" s="960"/>
      <c r="DS24" s="960"/>
      <c r="DT24" s="960"/>
      <c r="DU24" s="961"/>
      <c r="DV24" s="962"/>
      <c r="DW24" s="963"/>
      <c r="DX24" s="963"/>
      <c r="DY24" s="963"/>
      <c r="DZ24" s="964"/>
      <c r="EA24" s="233"/>
    </row>
    <row r="25" spans="1:131" ht="26.25" customHeight="1" thickBot="1" x14ac:dyDescent="0.2">
      <c r="A25" s="1035" t="s">
        <v>370</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560</v>
      </c>
      <c r="BT25" s="963" t="s">
        <v>560</v>
      </c>
      <c r="BU25" s="963" t="s">
        <v>560</v>
      </c>
      <c r="BV25" s="963" t="s">
        <v>560</v>
      </c>
      <c r="BW25" s="963" t="s">
        <v>560</v>
      </c>
      <c r="BX25" s="963" t="s">
        <v>560</v>
      </c>
      <c r="BY25" s="963" t="s">
        <v>560</v>
      </c>
      <c r="BZ25" s="963" t="s">
        <v>560</v>
      </c>
      <c r="CA25" s="963" t="s">
        <v>560</v>
      </c>
      <c r="CB25" s="963" t="s">
        <v>560</v>
      </c>
      <c r="CC25" s="963" t="s">
        <v>560</v>
      </c>
      <c r="CD25" s="963" t="s">
        <v>560</v>
      </c>
      <c r="CE25" s="963" t="s">
        <v>560</v>
      </c>
      <c r="CF25" s="963" t="s">
        <v>560</v>
      </c>
      <c r="CG25" s="984" t="s">
        <v>560</v>
      </c>
      <c r="CH25" s="959" t="s">
        <v>477</v>
      </c>
      <c r="CI25" s="960"/>
      <c r="CJ25" s="960"/>
      <c r="CK25" s="960"/>
      <c r="CL25" s="961"/>
      <c r="CM25" s="959">
        <v>12</v>
      </c>
      <c r="CN25" s="960"/>
      <c r="CO25" s="960"/>
      <c r="CP25" s="960"/>
      <c r="CQ25" s="961"/>
      <c r="CR25" s="959">
        <v>2</v>
      </c>
      <c r="CS25" s="960"/>
      <c r="CT25" s="960"/>
      <c r="CU25" s="960"/>
      <c r="CV25" s="961"/>
      <c r="CW25" s="959">
        <v>14</v>
      </c>
      <c r="CX25" s="960"/>
      <c r="CY25" s="960"/>
      <c r="CZ25" s="960"/>
      <c r="DA25" s="961"/>
      <c r="DB25" s="959" t="s">
        <v>477</v>
      </c>
      <c r="DC25" s="960"/>
      <c r="DD25" s="960"/>
      <c r="DE25" s="960"/>
      <c r="DF25" s="961"/>
      <c r="DG25" s="959" t="s">
        <v>477</v>
      </c>
      <c r="DH25" s="960"/>
      <c r="DI25" s="960"/>
      <c r="DJ25" s="960"/>
      <c r="DK25" s="961"/>
      <c r="DL25" s="959" t="s">
        <v>477</v>
      </c>
      <c r="DM25" s="960"/>
      <c r="DN25" s="960"/>
      <c r="DO25" s="960"/>
      <c r="DP25" s="961"/>
      <c r="DQ25" s="959" t="s">
        <v>477</v>
      </c>
      <c r="DR25" s="960"/>
      <c r="DS25" s="960"/>
      <c r="DT25" s="960"/>
      <c r="DU25" s="961"/>
      <c r="DV25" s="962"/>
      <c r="DW25" s="963"/>
      <c r="DX25" s="963"/>
      <c r="DY25" s="963"/>
      <c r="DZ25" s="964"/>
      <c r="EA25" s="229"/>
    </row>
    <row r="26" spans="1:131" ht="26.25" customHeight="1" x14ac:dyDescent="0.15">
      <c r="A26" s="965" t="s">
        <v>337</v>
      </c>
      <c r="B26" s="966"/>
      <c r="C26" s="966"/>
      <c r="D26" s="966"/>
      <c r="E26" s="966"/>
      <c r="F26" s="966"/>
      <c r="G26" s="966"/>
      <c r="H26" s="966"/>
      <c r="I26" s="966"/>
      <c r="J26" s="966"/>
      <c r="K26" s="966"/>
      <c r="L26" s="966"/>
      <c r="M26" s="966"/>
      <c r="N26" s="966"/>
      <c r="O26" s="966"/>
      <c r="P26" s="967"/>
      <c r="Q26" s="971" t="s">
        <v>371</v>
      </c>
      <c r="R26" s="972"/>
      <c r="S26" s="972"/>
      <c r="T26" s="972"/>
      <c r="U26" s="973"/>
      <c r="V26" s="971" t="s">
        <v>372</v>
      </c>
      <c r="W26" s="972"/>
      <c r="X26" s="972"/>
      <c r="Y26" s="972"/>
      <c r="Z26" s="973"/>
      <c r="AA26" s="971" t="s">
        <v>373</v>
      </c>
      <c r="AB26" s="972"/>
      <c r="AC26" s="972"/>
      <c r="AD26" s="972"/>
      <c r="AE26" s="972"/>
      <c r="AF26" s="1031" t="s">
        <v>374</v>
      </c>
      <c r="AG26" s="978"/>
      <c r="AH26" s="978"/>
      <c r="AI26" s="978"/>
      <c r="AJ26" s="1032"/>
      <c r="AK26" s="972" t="s">
        <v>375</v>
      </c>
      <c r="AL26" s="972"/>
      <c r="AM26" s="972"/>
      <c r="AN26" s="972"/>
      <c r="AO26" s="973"/>
      <c r="AP26" s="971" t="s">
        <v>376</v>
      </c>
      <c r="AQ26" s="972"/>
      <c r="AR26" s="972"/>
      <c r="AS26" s="972"/>
      <c r="AT26" s="973"/>
      <c r="AU26" s="971" t="s">
        <v>377</v>
      </c>
      <c r="AV26" s="972"/>
      <c r="AW26" s="972"/>
      <c r="AX26" s="972"/>
      <c r="AY26" s="973"/>
      <c r="AZ26" s="971" t="s">
        <v>378</v>
      </c>
      <c r="BA26" s="972"/>
      <c r="BB26" s="972"/>
      <c r="BC26" s="972"/>
      <c r="BD26" s="973"/>
      <c r="BE26" s="971" t="s">
        <v>344</v>
      </c>
      <c r="BF26" s="972"/>
      <c r="BG26" s="972"/>
      <c r="BH26" s="972"/>
      <c r="BI26" s="985"/>
      <c r="BJ26" s="231"/>
      <c r="BK26" s="231"/>
      <c r="BL26" s="231"/>
      <c r="BM26" s="231"/>
      <c r="BN26" s="231"/>
      <c r="BO26" s="240"/>
      <c r="BP26" s="240"/>
      <c r="BQ26" s="237">
        <v>20</v>
      </c>
      <c r="BR26" s="238"/>
      <c r="BS26" s="962" t="s">
        <v>561</v>
      </c>
      <c r="BT26" s="963" t="s">
        <v>561</v>
      </c>
      <c r="BU26" s="963" t="s">
        <v>561</v>
      </c>
      <c r="BV26" s="963" t="s">
        <v>561</v>
      </c>
      <c r="BW26" s="963" t="s">
        <v>561</v>
      </c>
      <c r="BX26" s="963" t="s">
        <v>561</v>
      </c>
      <c r="BY26" s="963" t="s">
        <v>561</v>
      </c>
      <c r="BZ26" s="963" t="s">
        <v>561</v>
      </c>
      <c r="CA26" s="963" t="s">
        <v>561</v>
      </c>
      <c r="CB26" s="963" t="s">
        <v>561</v>
      </c>
      <c r="CC26" s="963" t="s">
        <v>561</v>
      </c>
      <c r="CD26" s="963" t="s">
        <v>561</v>
      </c>
      <c r="CE26" s="963" t="s">
        <v>561</v>
      </c>
      <c r="CF26" s="963" t="s">
        <v>561</v>
      </c>
      <c r="CG26" s="984" t="s">
        <v>561</v>
      </c>
      <c r="CH26" s="959">
        <v>-5</v>
      </c>
      <c r="CI26" s="960"/>
      <c r="CJ26" s="960"/>
      <c r="CK26" s="960"/>
      <c r="CL26" s="961"/>
      <c r="CM26" s="959">
        <v>626</v>
      </c>
      <c r="CN26" s="960"/>
      <c r="CO26" s="960"/>
      <c r="CP26" s="960"/>
      <c r="CQ26" s="961"/>
      <c r="CR26" s="959">
        <v>150</v>
      </c>
      <c r="CS26" s="960"/>
      <c r="CT26" s="960"/>
      <c r="CU26" s="960"/>
      <c r="CV26" s="961"/>
      <c r="CW26" s="959">
        <v>10</v>
      </c>
      <c r="CX26" s="960"/>
      <c r="CY26" s="960"/>
      <c r="CZ26" s="960"/>
      <c r="DA26" s="961"/>
      <c r="DB26" s="959" t="s">
        <v>477</v>
      </c>
      <c r="DC26" s="960"/>
      <c r="DD26" s="960"/>
      <c r="DE26" s="960"/>
      <c r="DF26" s="961"/>
      <c r="DG26" s="959" t="s">
        <v>477</v>
      </c>
      <c r="DH26" s="960"/>
      <c r="DI26" s="960"/>
      <c r="DJ26" s="960"/>
      <c r="DK26" s="961"/>
      <c r="DL26" s="959" t="s">
        <v>477</v>
      </c>
      <c r="DM26" s="960"/>
      <c r="DN26" s="960"/>
      <c r="DO26" s="960"/>
      <c r="DP26" s="961"/>
      <c r="DQ26" s="959" t="s">
        <v>477</v>
      </c>
      <c r="DR26" s="960"/>
      <c r="DS26" s="960"/>
      <c r="DT26" s="960"/>
      <c r="DU26" s="961"/>
      <c r="DV26" s="962"/>
      <c r="DW26" s="963"/>
      <c r="DX26" s="963"/>
      <c r="DY26" s="963"/>
      <c r="DZ26" s="964"/>
      <c r="EA26" s="229"/>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562</v>
      </c>
      <c r="BT27" s="963" t="s">
        <v>562</v>
      </c>
      <c r="BU27" s="963" t="s">
        <v>562</v>
      </c>
      <c r="BV27" s="963" t="s">
        <v>562</v>
      </c>
      <c r="BW27" s="963" t="s">
        <v>562</v>
      </c>
      <c r="BX27" s="963" t="s">
        <v>562</v>
      </c>
      <c r="BY27" s="963" t="s">
        <v>562</v>
      </c>
      <c r="BZ27" s="963" t="s">
        <v>562</v>
      </c>
      <c r="CA27" s="963" t="s">
        <v>562</v>
      </c>
      <c r="CB27" s="963" t="s">
        <v>562</v>
      </c>
      <c r="CC27" s="963" t="s">
        <v>562</v>
      </c>
      <c r="CD27" s="963" t="s">
        <v>562</v>
      </c>
      <c r="CE27" s="963" t="s">
        <v>562</v>
      </c>
      <c r="CF27" s="963" t="s">
        <v>562</v>
      </c>
      <c r="CG27" s="984" t="s">
        <v>562</v>
      </c>
      <c r="CH27" s="959">
        <v>-4</v>
      </c>
      <c r="CI27" s="960"/>
      <c r="CJ27" s="960"/>
      <c r="CK27" s="960"/>
      <c r="CL27" s="961"/>
      <c r="CM27" s="959">
        <v>1416</v>
      </c>
      <c r="CN27" s="960"/>
      <c r="CO27" s="960"/>
      <c r="CP27" s="960"/>
      <c r="CQ27" s="961"/>
      <c r="CR27" s="959">
        <v>186</v>
      </c>
      <c r="CS27" s="960"/>
      <c r="CT27" s="960"/>
      <c r="CU27" s="960"/>
      <c r="CV27" s="961"/>
      <c r="CW27" s="959">
        <v>1</v>
      </c>
      <c r="CX27" s="960"/>
      <c r="CY27" s="960"/>
      <c r="CZ27" s="960"/>
      <c r="DA27" s="961"/>
      <c r="DB27" s="959" t="s">
        <v>477</v>
      </c>
      <c r="DC27" s="960"/>
      <c r="DD27" s="960"/>
      <c r="DE27" s="960"/>
      <c r="DF27" s="961"/>
      <c r="DG27" s="959" t="s">
        <v>477</v>
      </c>
      <c r="DH27" s="960"/>
      <c r="DI27" s="960"/>
      <c r="DJ27" s="960"/>
      <c r="DK27" s="961"/>
      <c r="DL27" s="959" t="s">
        <v>477</v>
      </c>
      <c r="DM27" s="960"/>
      <c r="DN27" s="960"/>
      <c r="DO27" s="960"/>
      <c r="DP27" s="961"/>
      <c r="DQ27" s="959" t="s">
        <v>477</v>
      </c>
      <c r="DR27" s="960"/>
      <c r="DS27" s="960"/>
      <c r="DT27" s="960"/>
      <c r="DU27" s="961"/>
      <c r="DV27" s="962"/>
      <c r="DW27" s="963"/>
      <c r="DX27" s="963"/>
      <c r="DY27" s="963"/>
      <c r="DZ27" s="964"/>
      <c r="EA27" s="229"/>
    </row>
    <row r="28" spans="1:131" ht="26.25" customHeight="1" thickTop="1" x14ac:dyDescent="0.15">
      <c r="A28" s="241">
        <v>1</v>
      </c>
      <c r="B28" s="1023" t="s">
        <v>379</v>
      </c>
      <c r="C28" s="1024"/>
      <c r="D28" s="1024"/>
      <c r="E28" s="1024"/>
      <c r="F28" s="1024"/>
      <c r="G28" s="1024"/>
      <c r="H28" s="1024"/>
      <c r="I28" s="1024"/>
      <c r="J28" s="1024"/>
      <c r="K28" s="1024"/>
      <c r="L28" s="1024"/>
      <c r="M28" s="1024"/>
      <c r="N28" s="1024"/>
      <c r="O28" s="1024"/>
      <c r="P28" s="1025"/>
      <c r="Q28" s="1026">
        <v>96424</v>
      </c>
      <c r="R28" s="1027"/>
      <c r="S28" s="1027"/>
      <c r="T28" s="1027"/>
      <c r="U28" s="1027"/>
      <c r="V28" s="1027">
        <v>94796</v>
      </c>
      <c r="W28" s="1027"/>
      <c r="X28" s="1027"/>
      <c r="Y28" s="1027"/>
      <c r="Z28" s="1027"/>
      <c r="AA28" s="1027">
        <v>1628</v>
      </c>
      <c r="AB28" s="1027"/>
      <c r="AC28" s="1027"/>
      <c r="AD28" s="1027"/>
      <c r="AE28" s="1028"/>
      <c r="AF28" s="1029" t="s">
        <v>118</v>
      </c>
      <c r="AG28" s="1027"/>
      <c r="AH28" s="1027"/>
      <c r="AI28" s="1027"/>
      <c r="AJ28" s="1030"/>
      <c r="AK28" s="1018">
        <v>5307</v>
      </c>
      <c r="AL28" s="1019"/>
      <c r="AM28" s="1019"/>
      <c r="AN28" s="1019"/>
      <c r="AO28" s="1019"/>
      <c r="AP28" s="1019" t="s">
        <v>477</v>
      </c>
      <c r="AQ28" s="1019"/>
      <c r="AR28" s="1019"/>
      <c r="AS28" s="1019"/>
      <c r="AT28" s="1019"/>
      <c r="AU28" s="1019" t="s">
        <v>477</v>
      </c>
      <c r="AV28" s="1019"/>
      <c r="AW28" s="1019"/>
      <c r="AX28" s="1019"/>
      <c r="AY28" s="1019"/>
      <c r="AZ28" s="1020" t="s">
        <v>477</v>
      </c>
      <c r="BA28" s="1020"/>
      <c r="BB28" s="1020"/>
      <c r="BC28" s="1020"/>
      <c r="BD28" s="1020"/>
      <c r="BE28" s="1021"/>
      <c r="BF28" s="1021"/>
      <c r="BG28" s="1021"/>
      <c r="BH28" s="1021"/>
      <c r="BI28" s="1022"/>
      <c r="BJ28" s="231"/>
      <c r="BK28" s="231"/>
      <c r="BL28" s="231"/>
      <c r="BM28" s="231"/>
      <c r="BN28" s="231"/>
      <c r="BO28" s="240"/>
      <c r="BP28" s="240"/>
      <c r="BQ28" s="237">
        <v>22</v>
      </c>
      <c r="BR28" s="238"/>
      <c r="BS28" s="962" t="s">
        <v>563</v>
      </c>
      <c r="BT28" s="963" t="s">
        <v>563</v>
      </c>
      <c r="BU28" s="963" t="s">
        <v>563</v>
      </c>
      <c r="BV28" s="963" t="s">
        <v>563</v>
      </c>
      <c r="BW28" s="963" t="s">
        <v>563</v>
      </c>
      <c r="BX28" s="963" t="s">
        <v>563</v>
      </c>
      <c r="BY28" s="963" t="s">
        <v>563</v>
      </c>
      <c r="BZ28" s="963" t="s">
        <v>563</v>
      </c>
      <c r="CA28" s="963" t="s">
        <v>563</v>
      </c>
      <c r="CB28" s="963" t="s">
        <v>563</v>
      </c>
      <c r="CC28" s="963" t="s">
        <v>563</v>
      </c>
      <c r="CD28" s="963" t="s">
        <v>563</v>
      </c>
      <c r="CE28" s="963" t="s">
        <v>563</v>
      </c>
      <c r="CF28" s="963" t="s">
        <v>563</v>
      </c>
      <c r="CG28" s="984" t="s">
        <v>563</v>
      </c>
      <c r="CH28" s="959">
        <v>6</v>
      </c>
      <c r="CI28" s="960"/>
      <c r="CJ28" s="960"/>
      <c r="CK28" s="960"/>
      <c r="CL28" s="961"/>
      <c r="CM28" s="959">
        <v>269</v>
      </c>
      <c r="CN28" s="960"/>
      <c r="CO28" s="960"/>
      <c r="CP28" s="960"/>
      <c r="CQ28" s="961"/>
      <c r="CR28" s="959">
        <v>78</v>
      </c>
      <c r="CS28" s="960"/>
      <c r="CT28" s="960"/>
      <c r="CU28" s="960"/>
      <c r="CV28" s="961"/>
      <c r="CW28" s="959">
        <v>7</v>
      </c>
      <c r="CX28" s="960"/>
      <c r="CY28" s="960"/>
      <c r="CZ28" s="960"/>
      <c r="DA28" s="961"/>
      <c r="DB28" s="959" t="s">
        <v>477</v>
      </c>
      <c r="DC28" s="960"/>
      <c r="DD28" s="960"/>
      <c r="DE28" s="960"/>
      <c r="DF28" s="961"/>
      <c r="DG28" s="959" t="s">
        <v>477</v>
      </c>
      <c r="DH28" s="960"/>
      <c r="DI28" s="960"/>
      <c r="DJ28" s="960"/>
      <c r="DK28" s="961"/>
      <c r="DL28" s="959" t="s">
        <v>477</v>
      </c>
      <c r="DM28" s="960"/>
      <c r="DN28" s="960"/>
      <c r="DO28" s="960"/>
      <c r="DP28" s="961"/>
      <c r="DQ28" s="959" t="s">
        <v>477</v>
      </c>
      <c r="DR28" s="960"/>
      <c r="DS28" s="960"/>
      <c r="DT28" s="960"/>
      <c r="DU28" s="961"/>
      <c r="DV28" s="962"/>
      <c r="DW28" s="963"/>
      <c r="DX28" s="963"/>
      <c r="DY28" s="963"/>
      <c r="DZ28" s="964"/>
      <c r="EA28" s="229"/>
    </row>
    <row r="29" spans="1:131" ht="26.25" customHeight="1" x14ac:dyDescent="0.15">
      <c r="A29" s="241">
        <v>2</v>
      </c>
      <c r="B29" s="1009" t="s">
        <v>380</v>
      </c>
      <c r="C29" s="1010"/>
      <c r="D29" s="1010"/>
      <c r="E29" s="1010"/>
      <c r="F29" s="1010"/>
      <c r="G29" s="1010"/>
      <c r="H29" s="1010"/>
      <c r="I29" s="1010"/>
      <c r="J29" s="1010"/>
      <c r="K29" s="1010"/>
      <c r="L29" s="1010"/>
      <c r="M29" s="1010"/>
      <c r="N29" s="1010"/>
      <c r="O29" s="1010"/>
      <c r="P29" s="1011"/>
      <c r="Q29" s="1015">
        <v>343</v>
      </c>
      <c r="R29" s="1013"/>
      <c r="S29" s="1013"/>
      <c r="T29" s="1013"/>
      <c r="U29" s="1013"/>
      <c r="V29" s="1013">
        <v>350</v>
      </c>
      <c r="W29" s="1013"/>
      <c r="X29" s="1013"/>
      <c r="Y29" s="1013"/>
      <c r="Z29" s="1013"/>
      <c r="AA29" s="1013">
        <v>1</v>
      </c>
      <c r="AB29" s="1013"/>
      <c r="AC29" s="1013"/>
      <c r="AD29" s="1013"/>
      <c r="AE29" s="1016"/>
      <c r="AF29" s="1012" t="s">
        <v>118</v>
      </c>
      <c r="AG29" s="1013"/>
      <c r="AH29" s="1013"/>
      <c r="AI29" s="1013"/>
      <c r="AJ29" s="1014"/>
      <c r="AK29" s="950">
        <v>138</v>
      </c>
      <c r="AL29" s="941"/>
      <c r="AM29" s="941"/>
      <c r="AN29" s="941"/>
      <c r="AO29" s="941"/>
      <c r="AP29" s="941">
        <v>145</v>
      </c>
      <c r="AQ29" s="941"/>
      <c r="AR29" s="941"/>
      <c r="AS29" s="941"/>
      <c r="AT29" s="941"/>
      <c r="AU29" s="941">
        <v>80</v>
      </c>
      <c r="AV29" s="941"/>
      <c r="AW29" s="941"/>
      <c r="AX29" s="941"/>
      <c r="AY29" s="941"/>
      <c r="AZ29" s="1017" t="s">
        <v>477</v>
      </c>
      <c r="BA29" s="1017"/>
      <c r="BB29" s="1017"/>
      <c r="BC29" s="1017"/>
      <c r="BD29" s="1017"/>
      <c r="BE29" s="942"/>
      <c r="BF29" s="942"/>
      <c r="BG29" s="942"/>
      <c r="BH29" s="942"/>
      <c r="BI29" s="943"/>
      <c r="BJ29" s="231"/>
      <c r="BK29" s="231"/>
      <c r="BL29" s="231"/>
      <c r="BM29" s="231"/>
      <c r="BN29" s="231"/>
      <c r="BO29" s="240"/>
      <c r="BP29" s="240"/>
      <c r="BQ29" s="237">
        <v>23</v>
      </c>
      <c r="BR29" s="238"/>
      <c r="BS29" s="962" t="s">
        <v>564</v>
      </c>
      <c r="BT29" s="963" t="s">
        <v>564</v>
      </c>
      <c r="BU29" s="963" t="s">
        <v>564</v>
      </c>
      <c r="BV29" s="963" t="s">
        <v>564</v>
      </c>
      <c r="BW29" s="963" t="s">
        <v>564</v>
      </c>
      <c r="BX29" s="963" t="s">
        <v>564</v>
      </c>
      <c r="BY29" s="963" t="s">
        <v>564</v>
      </c>
      <c r="BZ29" s="963" t="s">
        <v>564</v>
      </c>
      <c r="CA29" s="963" t="s">
        <v>564</v>
      </c>
      <c r="CB29" s="963" t="s">
        <v>564</v>
      </c>
      <c r="CC29" s="963" t="s">
        <v>564</v>
      </c>
      <c r="CD29" s="963" t="s">
        <v>564</v>
      </c>
      <c r="CE29" s="963" t="s">
        <v>564</v>
      </c>
      <c r="CF29" s="963" t="s">
        <v>564</v>
      </c>
      <c r="CG29" s="984" t="s">
        <v>564</v>
      </c>
      <c r="CH29" s="959">
        <v>4</v>
      </c>
      <c r="CI29" s="960"/>
      <c r="CJ29" s="960"/>
      <c r="CK29" s="960"/>
      <c r="CL29" s="961"/>
      <c r="CM29" s="959">
        <v>-616</v>
      </c>
      <c r="CN29" s="960"/>
      <c r="CO29" s="960"/>
      <c r="CP29" s="960"/>
      <c r="CQ29" s="961"/>
      <c r="CR29" s="959">
        <v>32</v>
      </c>
      <c r="CS29" s="960"/>
      <c r="CT29" s="960"/>
      <c r="CU29" s="960"/>
      <c r="CV29" s="961"/>
      <c r="CW29" s="959" t="s">
        <v>477</v>
      </c>
      <c r="CX29" s="960"/>
      <c r="CY29" s="960"/>
      <c r="CZ29" s="960"/>
      <c r="DA29" s="961"/>
      <c r="DB29" s="959">
        <v>109</v>
      </c>
      <c r="DC29" s="960"/>
      <c r="DD29" s="960"/>
      <c r="DE29" s="960"/>
      <c r="DF29" s="961"/>
      <c r="DG29" s="959" t="s">
        <v>477</v>
      </c>
      <c r="DH29" s="960"/>
      <c r="DI29" s="960"/>
      <c r="DJ29" s="960"/>
      <c r="DK29" s="961"/>
      <c r="DL29" s="959" t="s">
        <v>477</v>
      </c>
      <c r="DM29" s="960"/>
      <c r="DN29" s="960"/>
      <c r="DO29" s="960"/>
      <c r="DP29" s="961"/>
      <c r="DQ29" s="959" t="s">
        <v>477</v>
      </c>
      <c r="DR29" s="960"/>
      <c r="DS29" s="960"/>
      <c r="DT29" s="960"/>
      <c r="DU29" s="961"/>
      <c r="DV29" s="962"/>
      <c r="DW29" s="963"/>
      <c r="DX29" s="963"/>
      <c r="DY29" s="963"/>
      <c r="DZ29" s="964"/>
      <c r="EA29" s="229"/>
    </row>
    <row r="30" spans="1:131" ht="26.25" customHeight="1" x14ac:dyDescent="0.15">
      <c r="A30" s="241">
        <v>3</v>
      </c>
      <c r="B30" s="1009" t="s">
        <v>381</v>
      </c>
      <c r="C30" s="1010"/>
      <c r="D30" s="1010"/>
      <c r="E30" s="1010"/>
      <c r="F30" s="1010"/>
      <c r="G30" s="1010"/>
      <c r="H30" s="1010"/>
      <c r="I30" s="1010"/>
      <c r="J30" s="1010"/>
      <c r="K30" s="1010"/>
      <c r="L30" s="1010"/>
      <c r="M30" s="1010"/>
      <c r="N30" s="1010"/>
      <c r="O30" s="1010"/>
      <c r="P30" s="1011"/>
      <c r="Q30" s="1015">
        <v>27704</v>
      </c>
      <c r="R30" s="1013"/>
      <c r="S30" s="1013"/>
      <c r="T30" s="1013"/>
      <c r="U30" s="1013"/>
      <c r="V30" s="1013">
        <v>29570</v>
      </c>
      <c r="W30" s="1013"/>
      <c r="X30" s="1013"/>
      <c r="Y30" s="1013"/>
      <c r="Z30" s="1013"/>
      <c r="AA30" s="1013">
        <v>-1866</v>
      </c>
      <c r="AB30" s="1013"/>
      <c r="AC30" s="1013"/>
      <c r="AD30" s="1013"/>
      <c r="AE30" s="1016"/>
      <c r="AF30" s="1012">
        <v>8808</v>
      </c>
      <c r="AG30" s="1013"/>
      <c r="AH30" s="1013"/>
      <c r="AI30" s="1013"/>
      <c r="AJ30" s="1014"/>
      <c r="AK30" s="950">
        <v>3684</v>
      </c>
      <c r="AL30" s="941"/>
      <c r="AM30" s="941"/>
      <c r="AN30" s="941"/>
      <c r="AO30" s="941"/>
      <c r="AP30" s="941">
        <v>19252</v>
      </c>
      <c r="AQ30" s="941"/>
      <c r="AR30" s="941"/>
      <c r="AS30" s="941"/>
      <c r="AT30" s="941"/>
      <c r="AU30" s="941">
        <v>10088</v>
      </c>
      <c r="AV30" s="941"/>
      <c r="AW30" s="941"/>
      <c r="AX30" s="941"/>
      <c r="AY30" s="941"/>
      <c r="AZ30" s="1017" t="s">
        <v>477</v>
      </c>
      <c r="BA30" s="1017"/>
      <c r="BB30" s="1017"/>
      <c r="BC30" s="1017"/>
      <c r="BD30" s="1017"/>
      <c r="BE30" s="942" t="s">
        <v>382</v>
      </c>
      <c r="BF30" s="942"/>
      <c r="BG30" s="942"/>
      <c r="BH30" s="942"/>
      <c r="BI30" s="943"/>
      <c r="BJ30" s="231"/>
      <c r="BK30" s="231"/>
      <c r="BL30" s="231"/>
      <c r="BM30" s="231"/>
      <c r="BN30" s="231"/>
      <c r="BO30" s="240"/>
      <c r="BP30" s="240"/>
      <c r="BQ30" s="237">
        <v>24</v>
      </c>
      <c r="BR30" s="238"/>
      <c r="BS30" s="962" t="s">
        <v>565</v>
      </c>
      <c r="BT30" s="963" t="s">
        <v>565</v>
      </c>
      <c r="BU30" s="963" t="s">
        <v>565</v>
      </c>
      <c r="BV30" s="963" t="s">
        <v>565</v>
      </c>
      <c r="BW30" s="963" t="s">
        <v>565</v>
      </c>
      <c r="BX30" s="963" t="s">
        <v>565</v>
      </c>
      <c r="BY30" s="963" t="s">
        <v>565</v>
      </c>
      <c r="BZ30" s="963" t="s">
        <v>565</v>
      </c>
      <c r="CA30" s="963" t="s">
        <v>565</v>
      </c>
      <c r="CB30" s="963" t="s">
        <v>565</v>
      </c>
      <c r="CC30" s="963" t="s">
        <v>565</v>
      </c>
      <c r="CD30" s="963" t="s">
        <v>565</v>
      </c>
      <c r="CE30" s="963" t="s">
        <v>565</v>
      </c>
      <c r="CF30" s="963" t="s">
        <v>565</v>
      </c>
      <c r="CG30" s="984" t="s">
        <v>565</v>
      </c>
      <c r="CH30" s="959">
        <v>12</v>
      </c>
      <c r="CI30" s="960"/>
      <c r="CJ30" s="960"/>
      <c r="CK30" s="960"/>
      <c r="CL30" s="961"/>
      <c r="CM30" s="959">
        <v>112</v>
      </c>
      <c r="CN30" s="960"/>
      <c r="CO30" s="960"/>
      <c r="CP30" s="960"/>
      <c r="CQ30" s="961"/>
      <c r="CR30" s="959" t="s">
        <v>477</v>
      </c>
      <c r="CS30" s="960"/>
      <c r="CT30" s="960"/>
      <c r="CU30" s="960"/>
      <c r="CV30" s="961"/>
      <c r="CW30" s="959" t="s">
        <v>477</v>
      </c>
      <c r="CX30" s="960"/>
      <c r="CY30" s="960"/>
      <c r="CZ30" s="960"/>
      <c r="DA30" s="961"/>
      <c r="DB30" s="959" t="s">
        <v>477</v>
      </c>
      <c r="DC30" s="960"/>
      <c r="DD30" s="960"/>
      <c r="DE30" s="960"/>
      <c r="DF30" s="961"/>
      <c r="DG30" s="959" t="s">
        <v>477</v>
      </c>
      <c r="DH30" s="960"/>
      <c r="DI30" s="960"/>
      <c r="DJ30" s="960"/>
      <c r="DK30" s="961"/>
      <c r="DL30" s="959" t="s">
        <v>477</v>
      </c>
      <c r="DM30" s="960"/>
      <c r="DN30" s="960"/>
      <c r="DO30" s="960"/>
      <c r="DP30" s="961"/>
      <c r="DQ30" s="959">
        <v>79</v>
      </c>
      <c r="DR30" s="960"/>
      <c r="DS30" s="960"/>
      <c r="DT30" s="960"/>
      <c r="DU30" s="961"/>
      <c r="DV30" s="962"/>
      <c r="DW30" s="963"/>
      <c r="DX30" s="963"/>
      <c r="DY30" s="963"/>
      <c r="DZ30" s="964"/>
      <c r="EA30" s="229"/>
    </row>
    <row r="31" spans="1:131" ht="26.25" customHeight="1" x14ac:dyDescent="0.15">
      <c r="A31" s="241">
        <v>4</v>
      </c>
      <c r="B31" s="1009" t="s">
        <v>383</v>
      </c>
      <c r="C31" s="1010"/>
      <c r="D31" s="1010"/>
      <c r="E31" s="1010"/>
      <c r="F31" s="1010"/>
      <c r="G31" s="1010"/>
      <c r="H31" s="1010"/>
      <c r="I31" s="1010"/>
      <c r="J31" s="1010"/>
      <c r="K31" s="1010"/>
      <c r="L31" s="1010"/>
      <c r="M31" s="1010"/>
      <c r="N31" s="1010"/>
      <c r="O31" s="1010"/>
      <c r="P31" s="1011"/>
      <c r="Q31" s="1015">
        <v>2068</v>
      </c>
      <c r="R31" s="1013"/>
      <c r="S31" s="1013"/>
      <c r="T31" s="1013"/>
      <c r="U31" s="1013"/>
      <c r="V31" s="1013">
        <v>1987</v>
      </c>
      <c r="W31" s="1013"/>
      <c r="X31" s="1013"/>
      <c r="Y31" s="1013"/>
      <c r="Z31" s="1013"/>
      <c r="AA31" s="1013">
        <v>80</v>
      </c>
      <c r="AB31" s="1013"/>
      <c r="AC31" s="1013"/>
      <c r="AD31" s="1013"/>
      <c r="AE31" s="1016"/>
      <c r="AF31" s="1012">
        <v>216</v>
      </c>
      <c r="AG31" s="1013"/>
      <c r="AH31" s="1013"/>
      <c r="AI31" s="1013"/>
      <c r="AJ31" s="1014"/>
      <c r="AK31" s="950">
        <v>183</v>
      </c>
      <c r="AL31" s="941"/>
      <c r="AM31" s="941"/>
      <c r="AN31" s="941"/>
      <c r="AO31" s="941"/>
      <c r="AP31" s="941">
        <v>2901</v>
      </c>
      <c r="AQ31" s="941"/>
      <c r="AR31" s="941"/>
      <c r="AS31" s="941"/>
      <c r="AT31" s="941"/>
      <c r="AU31" s="941">
        <v>2141</v>
      </c>
      <c r="AV31" s="941"/>
      <c r="AW31" s="941"/>
      <c r="AX31" s="941"/>
      <c r="AY31" s="941"/>
      <c r="AZ31" s="1017" t="s">
        <v>477</v>
      </c>
      <c r="BA31" s="1017"/>
      <c r="BB31" s="1017"/>
      <c r="BC31" s="1017"/>
      <c r="BD31" s="1017"/>
      <c r="BE31" s="942" t="s">
        <v>382</v>
      </c>
      <c r="BF31" s="942"/>
      <c r="BG31" s="942"/>
      <c r="BH31" s="942"/>
      <c r="BI31" s="943"/>
      <c r="BJ31" s="231"/>
      <c r="BK31" s="231"/>
      <c r="BL31" s="231"/>
      <c r="BM31" s="231"/>
      <c r="BN31" s="231"/>
      <c r="BO31" s="240"/>
      <c r="BP31" s="240"/>
      <c r="BQ31" s="237">
        <v>25</v>
      </c>
      <c r="BR31" s="238"/>
      <c r="BS31" s="962"/>
      <c r="BT31" s="963"/>
      <c r="BU31" s="963"/>
      <c r="BV31" s="963"/>
      <c r="BW31" s="963"/>
      <c r="BX31" s="963"/>
      <c r="BY31" s="963"/>
      <c r="BZ31" s="963"/>
      <c r="CA31" s="963"/>
      <c r="CB31" s="963"/>
      <c r="CC31" s="963"/>
      <c r="CD31" s="963"/>
      <c r="CE31" s="963"/>
      <c r="CF31" s="963"/>
      <c r="CG31" s="984"/>
      <c r="CH31" s="959"/>
      <c r="CI31" s="960"/>
      <c r="CJ31" s="960"/>
      <c r="CK31" s="960"/>
      <c r="CL31" s="961"/>
      <c r="CM31" s="959"/>
      <c r="CN31" s="960"/>
      <c r="CO31" s="960"/>
      <c r="CP31" s="960"/>
      <c r="CQ31" s="961"/>
      <c r="CR31" s="959"/>
      <c r="CS31" s="960"/>
      <c r="CT31" s="960"/>
      <c r="CU31" s="960"/>
      <c r="CV31" s="961"/>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29"/>
    </row>
    <row r="32" spans="1:131" ht="26.25" customHeight="1" x14ac:dyDescent="0.15">
      <c r="A32" s="241">
        <v>5</v>
      </c>
      <c r="B32" s="1009" t="s">
        <v>384</v>
      </c>
      <c r="C32" s="1010"/>
      <c r="D32" s="1010"/>
      <c r="E32" s="1010"/>
      <c r="F32" s="1010"/>
      <c r="G32" s="1010"/>
      <c r="H32" s="1010"/>
      <c r="I32" s="1010"/>
      <c r="J32" s="1010"/>
      <c r="K32" s="1010"/>
      <c r="L32" s="1010"/>
      <c r="M32" s="1010"/>
      <c r="N32" s="1010"/>
      <c r="O32" s="1010"/>
      <c r="P32" s="1011"/>
      <c r="Q32" s="1015">
        <v>3478</v>
      </c>
      <c r="R32" s="1013"/>
      <c r="S32" s="1013"/>
      <c r="T32" s="1013"/>
      <c r="U32" s="1013"/>
      <c r="V32" s="1013">
        <v>3449</v>
      </c>
      <c r="W32" s="1013"/>
      <c r="X32" s="1013"/>
      <c r="Y32" s="1013"/>
      <c r="Z32" s="1013"/>
      <c r="AA32" s="1013" t="s">
        <v>477</v>
      </c>
      <c r="AB32" s="1013"/>
      <c r="AC32" s="1013"/>
      <c r="AD32" s="1013"/>
      <c r="AE32" s="1016"/>
      <c r="AF32" s="1012" t="s">
        <v>118</v>
      </c>
      <c r="AG32" s="1013"/>
      <c r="AH32" s="1013"/>
      <c r="AI32" s="1013"/>
      <c r="AJ32" s="1014"/>
      <c r="AK32" s="950">
        <v>508</v>
      </c>
      <c r="AL32" s="941"/>
      <c r="AM32" s="941"/>
      <c r="AN32" s="941"/>
      <c r="AO32" s="941"/>
      <c r="AP32" s="941">
        <v>5466</v>
      </c>
      <c r="AQ32" s="941"/>
      <c r="AR32" s="941"/>
      <c r="AS32" s="941"/>
      <c r="AT32" s="941"/>
      <c r="AU32" s="941">
        <v>2858</v>
      </c>
      <c r="AV32" s="941"/>
      <c r="AW32" s="941"/>
      <c r="AX32" s="941"/>
      <c r="AY32" s="941"/>
      <c r="AZ32" s="1017" t="s">
        <v>477</v>
      </c>
      <c r="BA32" s="1017"/>
      <c r="BB32" s="1017"/>
      <c r="BC32" s="1017"/>
      <c r="BD32" s="1017"/>
      <c r="BE32" s="942" t="s">
        <v>385</v>
      </c>
      <c r="BF32" s="942"/>
      <c r="BG32" s="942"/>
      <c r="BH32" s="942"/>
      <c r="BI32" s="943"/>
      <c r="BJ32" s="231"/>
      <c r="BK32" s="231"/>
      <c r="BL32" s="231"/>
      <c r="BM32" s="231"/>
      <c r="BN32" s="231"/>
      <c r="BO32" s="240"/>
      <c r="BP32" s="240"/>
      <c r="BQ32" s="237">
        <v>26</v>
      </c>
      <c r="BR32" s="238"/>
      <c r="BS32" s="962"/>
      <c r="BT32" s="963"/>
      <c r="BU32" s="963"/>
      <c r="BV32" s="963"/>
      <c r="BW32" s="963"/>
      <c r="BX32" s="963"/>
      <c r="BY32" s="963"/>
      <c r="BZ32" s="963"/>
      <c r="CA32" s="963"/>
      <c r="CB32" s="963"/>
      <c r="CC32" s="963"/>
      <c r="CD32" s="963"/>
      <c r="CE32" s="963"/>
      <c r="CF32" s="963"/>
      <c r="CG32" s="984"/>
      <c r="CH32" s="959"/>
      <c r="CI32" s="960"/>
      <c r="CJ32" s="960"/>
      <c r="CK32" s="960"/>
      <c r="CL32" s="961"/>
      <c r="CM32" s="959"/>
      <c r="CN32" s="960"/>
      <c r="CO32" s="960"/>
      <c r="CP32" s="960"/>
      <c r="CQ32" s="961"/>
      <c r="CR32" s="959"/>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29"/>
    </row>
    <row r="33" spans="1:131" ht="26.25" customHeight="1" x14ac:dyDescent="0.15">
      <c r="A33" s="241">
        <v>6</v>
      </c>
      <c r="B33" s="1009" t="s">
        <v>386</v>
      </c>
      <c r="C33" s="1010"/>
      <c r="D33" s="1010"/>
      <c r="E33" s="1010"/>
      <c r="F33" s="1010"/>
      <c r="G33" s="1010"/>
      <c r="H33" s="1010"/>
      <c r="I33" s="1010"/>
      <c r="J33" s="1010"/>
      <c r="K33" s="1010"/>
      <c r="L33" s="1010"/>
      <c r="M33" s="1010"/>
      <c r="N33" s="1010"/>
      <c r="O33" s="1010"/>
      <c r="P33" s="1011"/>
      <c r="Q33" s="1015">
        <v>603</v>
      </c>
      <c r="R33" s="1013"/>
      <c r="S33" s="1013"/>
      <c r="T33" s="1013"/>
      <c r="U33" s="1013"/>
      <c r="V33" s="1013">
        <v>603</v>
      </c>
      <c r="W33" s="1013"/>
      <c r="X33" s="1013"/>
      <c r="Y33" s="1013"/>
      <c r="Z33" s="1013"/>
      <c r="AA33" s="1013" t="s">
        <v>477</v>
      </c>
      <c r="AB33" s="1013"/>
      <c r="AC33" s="1013"/>
      <c r="AD33" s="1013"/>
      <c r="AE33" s="1016"/>
      <c r="AF33" s="1012" t="s">
        <v>118</v>
      </c>
      <c r="AG33" s="1013"/>
      <c r="AH33" s="1013"/>
      <c r="AI33" s="1013"/>
      <c r="AJ33" s="1014"/>
      <c r="AK33" s="950" t="s">
        <v>477</v>
      </c>
      <c r="AL33" s="941"/>
      <c r="AM33" s="941"/>
      <c r="AN33" s="941"/>
      <c r="AO33" s="941"/>
      <c r="AP33" s="941" t="s">
        <v>477</v>
      </c>
      <c r="AQ33" s="941"/>
      <c r="AR33" s="941"/>
      <c r="AS33" s="941"/>
      <c r="AT33" s="941"/>
      <c r="AU33" s="941" t="s">
        <v>477</v>
      </c>
      <c r="AV33" s="941"/>
      <c r="AW33" s="941"/>
      <c r="AX33" s="941"/>
      <c r="AY33" s="941"/>
      <c r="AZ33" s="1017" t="s">
        <v>477</v>
      </c>
      <c r="BA33" s="1017"/>
      <c r="BB33" s="1017"/>
      <c r="BC33" s="1017"/>
      <c r="BD33" s="1017"/>
      <c r="BE33" s="942" t="s">
        <v>385</v>
      </c>
      <c r="BF33" s="942"/>
      <c r="BG33" s="942"/>
      <c r="BH33" s="942"/>
      <c r="BI33" s="943"/>
      <c r="BJ33" s="231"/>
      <c r="BK33" s="231"/>
      <c r="BL33" s="231"/>
      <c r="BM33" s="231"/>
      <c r="BN33" s="231"/>
      <c r="BO33" s="240"/>
      <c r="BP33" s="240"/>
      <c r="BQ33" s="237">
        <v>27</v>
      </c>
      <c r="BR33" s="238"/>
      <c r="BS33" s="962"/>
      <c r="BT33" s="963"/>
      <c r="BU33" s="963"/>
      <c r="BV33" s="963"/>
      <c r="BW33" s="963"/>
      <c r="BX33" s="963"/>
      <c r="BY33" s="963"/>
      <c r="BZ33" s="963"/>
      <c r="CA33" s="963"/>
      <c r="CB33" s="963"/>
      <c r="CC33" s="963"/>
      <c r="CD33" s="963"/>
      <c r="CE33" s="963"/>
      <c r="CF33" s="963"/>
      <c r="CG33" s="984"/>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29"/>
    </row>
    <row r="34" spans="1:131" ht="26.25" customHeight="1" x14ac:dyDescent="0.15">
      <c r="A34" s="241">
        <v>7</v>
      </c>
      <c r="B34" s="1009" t="s">
        <v>387</v>
      </c>
      <c r="C34" s="1010"/>
      <c r="D34" s="1010"/>
      <c r="E34" s="1010"/>
      <c r="F34" s="1010"/>
      <c r="G34" s="1010"/>
      <c r="H34" s="1010"/>
      <c r="I34" s="1010"/>
      <c r="J34" s="1010"/>
      <c r="K34" s="1010"/>
      <c r="L34" s="1010"/>
      <c r="M34" s="1010"/>
      <c r="N34" s="1010"/>
      <c r="O34" s="1010"/>
      <c r="P34" s="1011"/>
      <c r="Q34" s="1015">
        <v>916</v>
      </c>
      <c r="R34" s="1013"/>
      <c r="S34" s="1013"/>
      <c r="T34" s="1013"/>
      <c r="U34" s="1013"/>
      <c r="V34" s="1013">
        <v>916</v>
      </c>
      <c r="W34" s="1013"/>
      <c r="X34" s="1013"/>
      <c r="Y34" s="1013"/>
      <c r="Z34" s="1013"/>
      <c r="AA34" s="1013" t="s">
        <v>477</v>
      </c>
      <c r="AB34" s="1013"/>
      <c r="AC34" s="1013"/>
      <c r="AD34" s="1013"/>
      <c r="AE34" s="1016"/>
      <c r="AF34" s="1012" t="s">
        <v>118</v>
      </c>
      <c r="AG34" s="1013"/>
      <c r="AH34" s="1013"/>
      <c r="AI34" s="1013"/>
      <c r="AJ34" s="1014"/>
      <c r="AK34" s="950" t="s">
        <v>477</v>
      </c>
      <c r="AL34" s="941"/>
      <c r="AM34" s="941"/>
      <c r="AN34" s="941"/>
      <c r="AO34" s="941"/>
      <c r="AP34" s="941" t="s">
        <v>477</v>
      </c>
      <c r="AQ34" s="941"/>
      <c r="AR34" s="941"/>
      <c r="AS34" s="941"/>
      <c r="AT34" s="941"/>
      <c r="AU34" s="941" t="s">
        <v>477</v>
      </c>
      <c r="AV34" s="941"/>
      <c r="AW34" s="941"/>
      <c r="AX34" s="941"/>
      <c r="AY34" s="941"/>
      <c r="AZ34" s="1017" t="s">
        <v>477</v>
      </c>
      <c r="BA34" s="1017"/>
      <c r="BB34" s="1017"/>
      <c r="BC34" s="1017"/>
      <c r="BD34" s="1017"/>
      <c r="BE34" s="942" t="s">
        <v>385</v>
      </c>
      <c r="BF34" s="942"/>
      <c r="BG34" s="942"/>
      <c r="BH34" s="942"/>
      <c r="BI34" s="943"/>
      <c r="BJ34" s="231"/>
      <c r="BK34" s="231"/>
      <c r="BL34" s="231"/>
      <c r="BM34" s="231"/>
      <c r="BN34" s="231"/>
      <c r="BO34" s="240"/>
      <c r="BP34" s="240"/>
      <c r="BQ34" s="237">
        <v>28</v>
      </c>
      <c r="BR34" s="238"/>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29"/>
    </row>
    <row r="35" spans="1:131" ht="26.25" customHeight="1" x14ac:dyDescent="0.15">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15">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15">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15">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15">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15">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15">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15">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15">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15">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15">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15">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15">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15">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15">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15">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15">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15">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15">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15">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15">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15">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15">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15">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15">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15">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15">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388</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
      <c r="A63" s="239" t="s">
        <v>367</v>
      </c>
      <c r="B63" s="907" t="s">
        <v>389</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9024</v>
      </c>
      <c r="AG63" s="929"/>
      <c r="AH63" s="929"/>
      <c r="AI63" s="929"/>
      <c r="AJ63" s="992"/>
      <c r="AK63" s="993"/>
      <c r="AL63" s="933"/>
      <c r="AM63" s="933"/>
      <c r="AN63" s="933"/>
      <c r="AO63" s="933"/>
      <c r="AP63" s="929">
        <v>27764</v>
      </c>
      <c r="AQ63" s="929"/>
      <c r="AR63" s="929"/>
      <c r="AS63" s="929"/>
      <c r="AT63" s="929"/>
      <c r="AU63" s="929">
        <v>15167</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
      <c r="A65" s="231" t="s">
        <v>390</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15">
      <c r="A66" s="965" t="s">
        <v>391</v>
      </c>
      <c r="B66" s="966"/>
      <c r="C66" s="966"/>
      <c r="D66" s="966"/>
      <c r="E66" s="966"/>
      <c r="F66" s="966"/>
      <c r="G66" s="966"/>
      <c r="H66" s="966"/>
      <c r="I66" s="966"/>
      <c r="J66" s="966"/>
      <c r="K66" s="966"/>
      <c r="L66" s="966"/>
      <c r="M66" s="966"/>
      <c r="N66" s="966"/>
      <c r="O66" s="966"/>
      <c r="P66" s="967"/>
      <c r="Q66" s="971" t="s">
        <v>371</v>
      </c>
      <c r="R66" s="972"/>
      <c r="S66" s="972"/>
      <c r="T66" s="972"/>
      <c r="U66" s="973"/>
      <c r="V66" s="971" t="s">
        <v>372</v>
      </c>
      <c r="W66" s="972"/>
      <c r="X66" s="972"/>
      <c r="Y66" s="972"/>
      <c r="Z66" s="973"/>
      <c r="AA66" s="971" t="s">
        <v>373</v>
      </c>
      <c r="AB66" s="972"/>
      <c r="AC66" s="972"/>
      <c r="AD66" s="972"/>
      <c r="AE66" s="973"/>
      <c r="AF66" s="977" t="s">
        <v>374</v>
      </c>
      <c r="AG66" s="978"/>
      <c r="AH66" s="978"/>
      <c r="AI66" s="978"/>
      <c r="AJ66" s="979"/>
      <c r="AK66" s="971" t="s">
        <v>375</v>
      </c>
      <c r="AL66" s="966"/>
      <c r="AM66" s="966"/>
      <c r="AN66" s="966"/>
      <c r="AO66" s="967"/>
      <c r="AP66" s="971" t="s">
        <v>376</v>
      </c>
      <c r="AQ66" s="972"/>
      <c r="AR66" s="972"/>
      <c r="AS66" s="972"/>
      <c r="AT66" s="973"/>
      <c r="AU66" s="971" t="s">
        <v>392</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15">
      <c r="A68" s="235">
        <v>1</v>
      </c>
      <c r="B68" s="955" t="s">
        <v>538</v>
      </c>
      <c r="C68" s="956"/>
      <c r="D68" s="956"/>
      <c r="E68" s="956"/>
      <c r="F68" s="956"/>
      <c r="G68" s="956"/>
      <c r="H68" s="956"/>
      <c r="I68" s="956"/>
      <c r="J68" s="956"/>
      <c r="K68" s="956"/>
      <c r="L68" s="956"/>
      <c r="M68" s="956"/>
      <c r="N68" s="956"/>
      <c r="O68" s="956"/>
      <c r="P68" s="957"/>
      <c r="Q68" s="958">
        <v>21438</v>
      </c>
      <c r="R68" s="952"/>
      <c r="S68" s="952"/>
      <c r="T68" s="952"/>
      <c r="U68" s="952"/>
      <c r="V68" s="952">
        <v>20591</v>
      </c>
      <c r="W68" s="952"/>
      <c r="X68" s="952"/>
      <c r="Y68" s="952"/>
      <c r="Z68" s="952"/>
      <c r="AA68" s="952">
        <v>847</v>
      </c>
      <c r="AB68" s="952"/>
      <c r="AC68" s="952"/>
      <c r="AD68" s="952"/>
      <c r="AE68" s="952"/>
      <c r="AF68" s="952">
        <v>27209</v>
      </c>
      <c r="AG68" s="952"/>
      <c r="AH68" s="952"/>
      <c r="AI68" s="952"/>
      <c r="AJ68" s="952"/>
      <c r="AK68" s="952">
        <v>834</v>
      </c>
      <c r="AL68" s="952"/>
      <c r="AM68" s="952"/>
      <c r="AN68" s="952"/>
      <c r="AO68" s="952"/>
      <c r="AP68" s="952">
        <v>52720</v>
      </c>
      <c r="AQ68" s="952"/>
      <c r="AR68" s="952"/>
      <c r="AS68" s="952"/>
      <c r="AT68" s="952"/>
      <c r="AU68" s="952" t="s">
        <v>477</v>
      </c>
      <c r="AV68" s="952"/>
      <c r="AW68" s="952"/>
      <c r="AX68" s="952"/>
      <c r="AY68" s="952"/>
      <c r="AZ68" s="953" t="s">
        <v>540</v>
      </c>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15">
      <c r="A69" s="237">
        <v>2</v>
      </c>
      <c r="B69" s="944" t="s">
        <v>539</v>
      </c>
      <c r="C69" s="945"/>
      <c r="D69" s="945"/>
      <c r="E69" s="945"/>
      <c r="F69" s="945"/>
      <c r="G69" s="945"/>
      <c r="H69" s="945"/>
      <c r="I69" s="945"/>
      <c r="J69" s="945"/>
      <c r="K69" s="945"/>
      <c r="L69" s="945"/>
      <c r="M69" s="945"/>
      <c r="N69" s="945"/>
      <c r="O69" s="945"/>
      <c r="P69" s="946"/>
      <c r="Q69" s="947">
        <v>733</v>
      </c>
      <c r="R69" s="941"/>
      <c r="S69" s="941"/>
      <c r="T69" s="941"/>
      <c r="U69" s="941"/>
      <c r="V69" s="941">
        <v>562</v>
      </c>
      <c r="W69" s="941"/>
      <c r="X69" s="941"/>
      <c r="Y69" s="941"/>
      <c r="Z69" s="941"/>
      <c r="AA69" s="941">
        <v>171</v>
      </c>
      <c r="AB69" s="941"/>
      <c r="AC69" s="941"/>
      <c r="AD69" s="941"/>
      <c r="AE69" s="941"/>
      <c r="AF69" s="941">
        <v>1939</v>
      </c>
      <c r="AG69" s="941"/>
      <c r="AH69" s="941"/>
      <c r="AI69" s="941"/>
      <c r="AJ69" s="941"/>
      <c r="AK69" s="941" t="s">
        <v>477</v>
      </c>
      <c r="AL69" s="941"/>
      <c r="AM69" s="941"/>
      <c r="AN69" s="941"/>
      <c r="AO69" s="941"/>
      <c r="AP69" s="941">
        <v>1130</v>
      </c>
      <c r="AQ69" s="941"/>
      <c r="AR69" s="941"/>
      <c r="AS69" s="941"/>
      <c r="AT69" s="941"/>
      <c r="AU69" s="941" t="s">
        <v>477</v>
      </c>
      <c r="AV69" s="941"/>
      <c r="AW69" s="941"/>
      <c r="AX69" s="941"/>
      <c r="AY69" s="941"/>
      <c r="AZ69" s="942" t="s">
        <v>540</v>
      </c>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15">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15">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15">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15">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15">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15">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15">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15">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15">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15">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15">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15">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15">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15">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15">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15">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15">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15">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
      <c r="A88" s="239" t="s">
        <v>367</v>
      </c>
      <c r="B88" s="907" t="s">
        <v>393</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29148</v>
      </c>
      <c r="AG88" s="929"/>
      <c r="AH88" s="929"/>
      <c r="AI88" s="929"/>
      <c r="AJ88" s="929"/>
      <c r="AK88" s="933"/>
      <c r="AL88" s="933"/>
      <c r="AM88" s="933"/>
      <c r="AN88" s="933"/>
      <c r="AO88" s="933"/>
      <c r="AP88" s="929">
        <v>53850</v>
      </c>
      <c r="AQ88" s="929"/>
      <c r="AR88" s="929"/>
      <c r="AS88" s="929"/>
      <c r="AT88" s="929"/>
      <c r="AU88" s="929">
        <v>0</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367</v>
      </c>
      <c r="BR102" s="907" t="s">
        <v>394</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9096</v>
      </c>
      <c r="CS102" s="923"/>
      <c r="CT102" s="923"/>
      <c r="CU102" s="923"/>
      <c r="CV102" s="924"/>
      <c r="CW102" s="922">
        <v>477</v>
      </c>
      <c r="CX102" s="923"/>
      <c r="CY102" s="923"/>
      <c r="CZ102" s="923"/>
      <c r="DA102" s="924"/>
      <c r="DB102" s="922">
        <v>9559</v>
      </c>
      <c r="DC102" s="923"/>
      <c r="DD102" s="923"/>
      <c r="DE102" s="923"/>
      <c r="DF102" s="924"/>
      <c r="DG102" s="922">
        <v>0</v>
      </c>
      <c r="DH102" s="923"/>
      <c r="DI102" s="923"/>
      <c r="DJ102" s="923"/>
      <c r="DK102" s="924"/>
      <c r="DL102" s="922">
        <v>0</v>
      </c>
      <c r="DM102" s="923"/>
      <c r="DN102" s="923"/>
      <c r="DO102" s="923"/>
      <c r="DP102" s="924"/>
      <c r="DQ102" s="922">
        <v>79</v>
      </c>
      <c r="DR102" s="923"/>
      <c r="DS102" s="923"/>
      <c r="DT102" s="923"/>
      <c r="DU102" s="924"/>
      <c r="DV102" s="907"/>
      <c r="DW102" s="908"/>
      <c r="DX102" s="908"/>
      <c r="DY102" s="908"/>
      <c r="DZ102" s="90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397</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398</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2" t="s">
        <v>399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15">
      <c r="A109" s="865" t="s">
        <v>401</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402</v>
      </c>
      <c r="AB109" s="866"/>
      <c r="AC109" s="866"/>
      <c r="AD109" s="866"/>
      <c r="AE109" s="867"/>
      <c r="AF109" s="868" t="s">
        <v>297</v>
      </c>
      <c r="AG109" s="866"/>
      <c r="AH109" s="866"/>
      <c r="AI109" s="866"/>
      <c r="AJ109" s="867"/>
      <c r="AK109" s="868" t="s">
        <v>296</v>
      </c>
      <c r="AL109" s="866"/>
      <c r="AM109" s="866"/>
      <c r="AN109" s="866"/>
      <c r="AO109" s="867"/>
      <c r="AP109" s="868" t="s">
        <v>403</v>
      </c>
      <c r="AQ109" s="866"/>
      <c r="AR109" s="866"/>
      <c r="AS109" s="866"/>
      <c r="AT109" s="899"/>
      <c r="AU109" s="865" t="s">
        <v>401</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402</v>
      </c>
      <c r="BR109" s="866"/>
      <c r="BS109" s="866"/>
      <c r="BT109" s="866"/>
      <c r="BU109" s="867"/>
      <c r="BV109" s="868" t="s">
        <v>297</v>
      </c>
      <c r="BW109" s="866"/>
      <c r="BX109" s="866"/>
      <c r="BY109" s="866"/>
      <c r="BZ109" s="867"/>
      <c r="CA109" s="868" t="s">
        <v>296</v>
      </c>
      <c r="CB109" s="866"/>
      <c r="CC109" s="866"/>
      <c r="CD109" s="866"/>
      <c r="CE109" s="867"/>
      <c r="CF109" s="906" t="s">
        <v>403</v>
      </c>
      <c r="CG109" s="906"/>
      <c r="CH109" s="906"/>
      <c r="CI109" s="906"/>
      <c r="CJ109" s="906"/>
      <c r="CK109" s="868" t="s">
        <v>404</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402</v>
      </c>
      <c r="DH109" s="866"/>
      <c r="DI109" s="866"/>
      <c r="DJ109" s="866"/>
      <c r="DK109" s="867"/>
      <c r="DL109" s="868" t="s">
        <v>297</v>
      </c>
      <c r="DM109" s="866"/>
      <c r="DN109" s="866"/>
      <c r="DO109" s="866"/>
      <c r="DP109" s="867"/>
      <c r="DQ109" s="868" t="s">
        <v>296</v>
      </c>
      <c r="DR109" s="866"/>
      <c r="DS109" s="866"/>
      <c r="DT109" s="866"/>
      <c r="DU109" s="867"/>
      <c r="DV109" s="868" t="s">
        <v>403</v>
      </c>
      <c r="DW109" s="866"/>
      <c r="DX109" s="866"/>
      <c r="DY109" s="866"/>
      <c r="DZ109" s="899"/>
    </row>
    <row r="110" spans="1:131" s="229" customFormat="1" ht="26.25" customHeight="1" x14ac:dyDescent="0.15">
      <c r="A110" s="775" t="s">
        <v>405</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60111084</v>
      </c>
      <c r="AB110" s="859"/>
      <c r="AC110" s="859"/>
      <c r="AD110" s="859"/>
      <c r="AE110" s="860"/>
      <c r="AF110" s="861">
        <v>60389087</v>
      </c>
      <c r="AG110" s="859"/>
      <c r="AH110" s="859"/>
      <c r="AI110" s="859"/>
      <c r="AJ110" s="860"/>
      <c r="AK110" s="861">
        <v>60225382</v>
      </c>
      <c r="AL110" s="859"/>
      <c r="AM110" s="859"/>
      <c r="AN110" s="859"/>
      <c r="AO110" s="860"/>
      <c r="AP110" s="862">
        <v>25.7</v>
      </c>
      <c r="AQ110" s="863"/>
      <c r="AR110" s="863"/>
      <c r="AS110" s="863"/>
      <c r="AT110" s="864"/>
      <c r="AU110" s="900" t="s">
        <v>70</v>
      </c>
      <c r="AV110" s="901"/>
      <c r="AW110" s="901"/>
      <c r="AX110" s="901"/>
      <c r="AY110" s="901"/>
      <c r="AZ110" s="827" t="s">
        <v>406</v>
      </c>
      <c r="BA110" s="776"/>
      <c r="BB110" s="776"/>
      <c r="BC110" s="776"/>
      <c r="BD110" s="776"/>
      <c r="BE110" s="776"/>
      <c r="BF110" s="776"/>
      <c r="BG110" s="776"/>
      <c r="BH110" s="776"/>
      <c r="BI110" s="776"/>
      <c r="BJ110" s="776"/>
      <c r="BK110" s="776"/>
      <c r="BL110" s="776"/>
      <c r="BM110" s="776"/>
      <c r="BN110" s="776"/>
      <c r="BO110" s="776"/>
      <c r="BP110" s="777"/>
      <c r="BQ110" s="828">
        <v>851547013</v>
      </c>
      <c r="BR110" s="810"/>
      <c r="BS110" s="810"/>
      <c r="BT110" s="810"/>
      <c r="BU110" s="810"/>
      <c r="BV110" s="810">
        <v>824610165</v>
      </c>
      <c r="BW110" s="810"/>
      <c r="BX110" s="810"/>
      <c r="BY110" s="810"/>
      <c r="BZ110" s="810"/>
      <c r="CA110" s="810">
        <v>797453643</v>
      </c>
      <c r="CB110" s="810"/>
      <c r="CC110" s="810"/>
      <c r="CD110" s="810"/>
      <c r="CE110" s="810"/>
      <c r="CF110" s="837">
        <v>340.9</v>
      </c>
      <c r="CG110" s="838"/>
      <c r="CH110" s="838"/>
      <c r="CI110" s="838"/>
      <c r="CJ110" s="838"/>
      <c r="CK110" s="896" t="s">
        <v>407</v>
      </c>
      <c r="CL110" s="787"/>
      <c r="CM110" s="827" t="s">
        <v>408</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15">
      <c r="A111" s="742" t="s">
        <v>409</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410</v>
      </c>
      <c r="BA111" s="720"/>
      <c r="BB111" s="720"/>
      <c r="BC111" s="720"/>
      <c r="BD111" s="720"/>
      <c r="BE111" s="720"/>
      <c r="BF111" s="720"/>
      <c r="BG111" s="720"/>
      <c r="BH111" s="720"/>
      <c r="BI111" s="720"/>
      <c r="BJ111" s="720"/>
      <c r="BK111" s="720"/>
      <c r="BL111" s="720"/>
      <c r="BM111" s="720"/>
      <c r="BN111" s="720"/>
      <c r="BO111" s="720"/>
      <c r="BP111" s="721"/>
      <c r="BQ111" s="784">
        <v>248172</v>
      </c>
      <c r="BR111" s="785"/>
      <c r="BS111" s="785"/>
      <c r="BT111" s="785"/>
      <c r="BU111" s="785"/>
      <c r="BV111" s="785">
        <v>43155</v>
      </c>
      <c r="BW111" s="785"/>
      <c r="BX111" s="785"/>
      <c r="BY111" s="785"/>
      <c r="BZ111" s="785"/>
      <c r="CA111" s="785" t="s">
        <v>118</v>
      </c>
      <c r="CB111" s="785"/>
      <c r="CC111" s="785"/>
      <c r="CD111" s="785"/>
      <c r="CE111" s="785"/>
      <c r="CF111" s="846" t="s">
        <v>118</v>
      </c>
      <c r="CG111" s="847"/>
      <c r="CH111" s="847"/>
      <c r="CI111" s="847"/>
      <c r="CJ111" s="847"/>
      <c r="CK111" s="897"/>
      <c r="CL111" s="789"/>
      <c r="CM111" s="783" t="s">
        <v>411</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15">
      <c r="A112" s="882" t="s">
        <v>412</v>
      </c>
      <c r="B112" s="883"/>
      <c r="C112" s="720" t="s">
        <v>413</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118</v>
      </c>
      <c r="AB112" s="748"/>
      <c r="AC112" s="748"/>
      <c r="AD112" s="748"/>
      <c r="AE112" s="749"/>
      <c r="AF112" s="750" t="s">
        <v>118</v>
      </c>
      <c r="AG112" s="748"/>
      <c r="AH112" s="748"/>
      <c r="AI112" s="748"/>
      <c r="AJ112" s="749"/>
      <c r="AK112" s="750" t="s">
        <v>118</v>
      </c>
      <c r="AL112" s="748"/>
      <c r="AM112" s="748"/>
      <c r="AN112" s="748"/>
      <c r="AO112" s="749"/>
      <c r="AP112" s="792" t="s">
        <v>118</v>
      </c>
      <c r="AQ112" s="793"/>
      <c r="AR112" s="793"/>
      <c r="AS112" s="793"/>
      <c r="AT112" s="794"/>
      <c r="AU112" s="902"/>
      <c r="AV112" s="903"/>
      <c r="AW112" s="903"/>
      <c r="AX112" s="903"/>
      <c r="AY112" s="903"/>
      <c r="AZ112" s="783" t="s">
        <v>414</v>
      </c>
      <c r="BA112" s="720"/>
      <c r="BB112" s="720"/>
      <c r="BC112" s="720"/>
      <c r="BD112" s="720"/>
      <c r="BE112" s="720"/>
      <c r="BF112" s="720"/>
      <c r="BG112" s="720"/>
      <c r="BH112" s="720"/>
      <c r="BI112" s="720"/>
      <c r="BJ112" s="720"/>
      <c r="BK112" s="720"/>
      <c r="BL112" s="720"/>
      <c r="BM112" s="720"/>
      <c r="BN112" s="720"/>
      <c r="BO112" s="720"/>
      <c r="BP112" s="721"/>
      <c r="BQ112" s="784">
        <v>15821997</v>
      </c>
      <c r="BR112" s="785"/>
      <c r="BS112" s="785"/>
      <c r="BT112" s="785"/>
      <c r="BU112" s="785"/>
      <c r="BV112" s="785">
        <v>15273539</v>
      </c>
      <c r="BW112" s="785"/>
      <c r="BX112" s="785"/>
      <c r="BY112" s="785"/>
      <c r="BZ112" s="785"/>
      <c r="CA112" s="785">
        <v>15167150</v>
      </c>
      <c r="CB112" s="785"/>
      <c r="CC112" s="785"/>
      <c r="CD112" s="785"/>
      <c r="CE112" s="785"/>
      <c r="CF112" s="846">
        <v>6.5</v>
      </c>
      <c r="CG112" s="847"/>
      <c r="CH112" s="847"/>
      <c r="CI112" s="847"/>
      <c r="CJ112" s="847"/>
      <c r="CK112" s="897"/>
      <c r="CL112" s="789"/>
      <c r="CM112" s="783" t="s">
        <v>415</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15">
      <c r="A113" s="884"/>
      <c r="B113" s="885"/>
      <c r="C113" s="720" t="s">
        <v>416</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1175680</v>
      </c>
      <c r="AB113" s="748"/>
      <c r="AC113" s="748"/>
      <c r="AD113" s="748"/>
      <c r="AE113" s="749"/>
      <c r="AF113" s="750">
        <v>1411415</v>
      </c>
      <c r="AG113" s="748"/>
      <c r="AH113" s="748"/>
      <c r="AI113" s="748"/>
      <c r="AJ113" s="749"/>
      <c r="AK113" s="750">
        <v>1208792</v>
      </c>
      <c r="AL113" s="748"/>
      <c r="AM113" s="748"/>
      <c r="AN113" s="748"/>
      <c r="AO113" s="749"/>
      <c r="AP113" s="792">
        <v>0.5</v>
      </c>
      <c r="AQ113" s="793"/>
      <c r="AR113" s="793"/>
      <c r="AS113" s="793"/>
      <c r="AT113" s="794"/>
      <c r="AU113" s="902"/>
      <c r="AV113" s="903"/>
      <c r="AW113" s="903"/>
      <c r="AX113" s="903"/>
      <c r="AY113" s="903"/>
      <c r="AZ113" s="783" t="s">
        <v>417</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418</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191223</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15">
      <c r="A114" s="884"/>
      <c r="B114" s="885"/>
      <c r="C114" s="720" t="s">
        <v>419</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420</v>
      </c>
      <c r="BA114" s="720"/>
      <c r="BB114" s="720"/>
      <c r="BC114" s="720"/>
      <c r="BD114" s="720"/>
      <c r="BE114" s="720"/>
      <c r="BF114" s="720"/>
      <c r="BG114" s="720"/>
      <c r="BH114" s="720"/>
      <c r="BI114" s="720"/>
      <c r="BJ114" s="720"/>
      <c r="BK114" s="720"/>
      <c r="BL114" s="720"/>
      <c r="BM114" s="720"/>
      <c r="BN114" s="720"/>
      <c r="BO114" s="720"/>
      <c r="BP114" s="721"/>
      <c r="BQ114" s="784">
        <v>91121423</v>
      </c>
      <c r="BR114" s="785"/>
      <c r="BS114" s="785"/>
      <c r="BT114" s="785"/>
      <c r="BU114" s="785"/>
      <c r="BV114" s="785">
        <v>88463763</v>
      </c>
      <c r="BW114" s="785"/>
      <c r="BX114" s="785"/>
      <c r="BY114" s="785"/>
      <c r="BZ114" s="785"/>
      <c r="CA114" s="785">
        <v>87513956</v>
      </c>
      <c r="CB114" s="785"/>
      <c r="CC114" s="785"/>
      <c r="CD114" s="785"/>
      <c r="CE114" s="785"/>
      <c r="CF114" s="846">
        <v>37.4</v>
      </c>
      <c r="CG114" s="847"/>
      <c r="CH114" s="847"/>
      <c r="CI114" s="847"/>
      <c r="CJ114" s="847"/>
      <c r="CK114" s="897"/>
      <c r="CL114" s="789"/>
      <c r="CM114" s="783" t="s">
        <v>421</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15">
      <c r="A115" s="884"/>
      <c r="B115" s="885"/>
      <c r="C115" s="720" t="s">
        <v>422</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201674</v>
      </c>
      <c r="AB115" s="748"/>
      <c r="AC115" s="748"/>
      <c r="AD115" s="748"/>
      <c r="AE115" s="749"/>
      <c r="AF115" s="750">
        <v>179694</v>
      </c>
      <c r="AG115" s="748"/>
      <c r="AH115" s="748"/>
      <c r="AI115" s="748"/>
      <c r="AJ115" s="749"/>
      <c r="AK115" s="750">
        <v>92998</v>
      </c>
      <c r="AL115" s="748"/>
      <c r="AM115" s="748"/>
      <c r="AN115" s="748"/>
      <c r="AO115" s="749"/>
      <c r="AP115" s="792">
        <v>0</v>
      </c>
      <c r="AQ115" s="793"/>
      <c r="AR115" s="793"/>
      <c r="AS115" s="793"/>
      <c r="AT115" s="794"/>
      <c r="AU115" s="902"/>
      <c r="AV115" s="903"/>
      <c r="AW115" s="903"/>
      <c r="AX115" s="903"/>
      <c r="AY115" s="903"/>
      <c r="AZ115" s="783" t="s">
        <v>423</v>
      </c>
      <c r="BA115" s="720"/>
      <c r="BB115" s="720"/>
      <c r="BC115" s="720"/>
      <c r="BD115" s="720"/>
      <c r="BE115" s="720"/>
      <c r="BF115" s="720"/>
      <c r="BG115" s="720"/>
      <c r="BH115" s="720"/>
      <c r="BI115" s="720"/>
      <c r="BJ115" s="720"/>
      <c r="BK115" s="720"/>
      <c r="BL115" s="720"/>
      <c r="BM115" s="720"/>
      <c r="BN115" s="720"/>
      <c r="BO115" s="720"/>
      <c r="BP115" s="721"/>
      <c r="BQ115" s="784">
        <v>34927</v>
      </c>
      <c r="BR115" s="785"/>
      <c r="BS115" s="785"/>
      <c r="BT115" s="785"/>
      <c r="BU115" s="785"/>
      <c r="BV115" s="785">
        <v>7873</v>
      </c>
      <c r="BW115" s="785"/>
      <c r="BX115" s="785"/>
      <c r="BY115" s="785"/>
      <c r="BZ115" s="785"/>
      <c r="CA115" s="785">
        <v>18308</v>
      </c>
      <c r="CB115" s="785"/>
      <c r="CC115" s="785"/>
      <c r="CD115" s="785"/>
      <c r="CE115" s="785"/>
      <c r="CF115" s="846">
        <v>0</v>
      </c>
      <c r="CG115" s="847"/>
      <c r="CH115" s="847"/>
      <c r="CI115" s="847"/>
      <c r="CJ115" s="847"/>
      <c r="CK115" s="897"/>
      <c r="CL115" s="789"/>
      <c r="CM115" s="783" t="s">
        <v>424</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15">
      <c r="A116" s="886"/>
      <c r="B116" s="887"/>
      <c r="C116" s="807" t="s">
        <v>425</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527</v>
      </c>
      <c r="AB116" s="748"/>
      <c r="AC116" s="748"/>
      <c r="AD116" s="748"/>
      <c r="AE116" s="749"/>
      <c r="AF116" s="750">
        <v>32</v>
      </c>
      <c r="AG116" s="748"/>
      <c r="AH116" s="748"/>
      <c r="AI116" s="748"/>
      <c r="AJ116" s="749"/>
      <c r="AK116" s="750">
        <v>1241</v>
      </c>
      <c r="AL116" s="748"/>
      <c r="AM116" s="748"/>
      <c r="AN116" s="748"/>
      <c r="AO116" s="749"/>
      <c r="AP116" s="792">
        <v>0</v>
      </c>
      <c r="AQ116" s="793"/>
      <c r="AR116" s="793"/>
      <c r="AS116" s="793"/>
      <c r="AT116" s="794"/>
      <c r="AU116" s="902"/>
      <c r="AV116" s="903"/>
      <c r="AW116" s="903"/>
      <c r="AX116" s="903"/>
      <c r="AY116" s="903"/>
      <c r="AZ116" s="879" t="s">
        <v>426</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427</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15">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428</v>
      </c>
      <c r="Z117" s="867"/>
      <c r="AA117" s="872">
        <v>61488965</v>
      </c>
      <c r="AB117" s="873"/>
      <c r="AC117" s="873"/>
      <c r="AD117" s="873"/>
      <c r="AE117" s="874"/>
      <c r="AF117" s="875">
        <v>61980228</v>
      </c>
      <c r="AG117" s="873"/>
      <c r="AH117" s="873"/>
      <c r="AI117" s="873"/>
      <c r="AJ117" s="874"/>
      <c r="AK117" s="875">
        <v>61528413</v>
      </c>
      <c r="AL117" s="873"/>
      <c r="AM117" s="873"/>
      <c r="AN117" s="873"/>
      <c r="AO117" s="874"/>
      <c r="AP117" s="876"/>
      <c r="AQ117" s="877"/>
      <c r="AR117" s="877"/>
      <c r="AS117" s="877"/>
      <c r="AT117" s="878"/>
      <c r="AU117" s="902"/>
      <c r="AV117" s="903"/>
      <c r="AW117" s="903"/>
      <c r="AX117" s="903"/>
      <c r="AY117" s="903"/>
      <c r="AZ117" s="783" t="s">
        <v>429</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430</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15">
      <c r="A118" s="865" t="s">
        <v>404</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402</v>
      </c>
      <c r="AB118" s="866"/>
      <c r="AC118" s="866"/>
      <c r="AD118" s="866"/>
      <c r="AE118" s="867"/>
      <c r="AF118" s="868" t="s">
        <v>297</v>
      </c>
      <c r="AG118" s="866"/>
      <c r="AH118" s="866"/>
      <c r="AI118" s="866"/>
      <c r="AJ118" s="867"/>
      <c r="AK118" s="868" t="s">
        <v>296</v>
      </c>
      <c r="AL118" s="866"/>
      <c r="AM118" s="866"/>
      <c r="AN118" s="866"/>
      <c r="AO118" s="867"/>
      <c r="AP118" s="869" t="s">
        <v>403</v>
      </c>
      <c r="AQ118" s="870"/>
      <c r="AR118" s="870"/>
      <c r="AS118" s="870"/>
      <c r="AT118" s="871"/>
      <c r="AU118" s="902"/>
      <c r="AV118" s="903"/>
      <c r="AW118" s="903"/>
      <c r="AX118" s="903"/>
      <c r="AY118" s="903"/>
      <c r="AZ118" s="806" t="s">
        <v>431</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432</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15">
      <c r="A119" s="786" t="s">
        <v>407</v>
      </c>
      <c r="B119" s="787"/>
      <c r="C119" s="827" t="s">
        <v>408</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433</v>
      </c>
      <c r="BP119" s="849"/>
      <c r="BQ119" s="833">
        <v>958773532</v>
      </c>
      <c r="BR119" s="813"/>
      <c r="BS119" s="813"/>
      <c r="BT119" s="813"/>
      <c r="BU119" s="813"/>
      <c r="BV119" s="813">
        <v>928398495</v>
      </c>
      <c r="BW119" s="813"/>
      <c r="BX119" s="813"/>
      <c r="BY119" s="813"/>
      <c r="BZ119" s="813"/>
      <c r="CA119" s="813">
        <v>900153057</v>
      </c>
      <c r="CB119" s="813"/>
      <c r="CC119" s="813"/>
      <c r="CD119" s="813"/>
      <c r="CE119" s="813"/>
      <c r="CF119" s="716"/>
      <c r="CG119" s="717"/>
      <c r="CH119" s="717"/>
      <c r="CI119" s="717"/>
      <c r="CJ119" s="802"/>
      <c r="CK119" s="898"/>
      <c r="CL119" s="791"/>
      <c r="CM119" s="806" t="s">
        <v>434</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56949</v>
      </c>
      <c r="DH119" s="785"/>
      <c r="DI119" s="785"/>
      <c r="DJ119" s="785"/>
      <c r="DK119" s="785"/>
      <c r="DL119" s="785">
        <v>43155</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15">
      <c r="A120" s="788"/>
      <c r="B120" s="789"/>
      <c r="C120" s="783" t="s">
        <v>411</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435</v>
      </c>
      <c r="AV120" s="851"/>
      <c r="AW120" s="851"/>
      <c r="AX120" s="851"/>
      <c r="AY120" s="852"/>
      <c r="AZ120" s="827" t="s">
        <v>436</v>
      </c>
      <c r="BA120" s="776"/>
      <c r="BB120" s="776"/>
      <c r="BC120" s="776"/>
      <c r="BD120" s="776"/>
      <c r="BE120" s="776"/>
      <c r="BF120" s="776"/>
      <c r="BG120" s="776"/>
      <c r="BH120" s="776"/>
      <c r="BI120" s="776"/>
      <c r="BJ120" s="776"/>
      <c r="BK120" s="776"/>
      <c r="BL120" s="776"/>
      <c r="BM120" s="776"/>
      <c r="BN120" s="776"/>
      <c r="BO120" s="776"/>
      <c r="BP120" s="777"/>
      <c r="BQ120" s="828">
        <v>58452697</v>
      </c>
      <c r="BR120" s="810"/>
      <c r="BS120" s="810"/>
      <c r="BT120" s="810"/>
      <c r="BU120" s="810"/>
      <c r="BV120" s="810">
        <v>69445004</v>
      </c>
      <c r="BW120" s="810"/>
      <c r="BX120" s="810"/>
      <c r="BY120" s="810"/>
      <c r="BZ120" s="810"/>
      <c r="CA120" s="810">
        <v>72630761</v>
      </c>
      <c r="CB120" s="810"/>
      <c r="CC120" s="810"/>
      <c r="CD120" s="810"/>
      <c r="CE120" s="810"/>
      <c r="CF120" s="837">
        <v>31.1</v>
      </c>
      <c r="CG120" s="838"/>
      <c r="CH120" s="838"/>
      <c r="CI120" s="838"/>
      <c r="CJ120" s="838"/>
      <c r="CK120" s="839" t="s">
        <v>437</v>
      </c>
      <c r="CL120" s="819"/>
      <c r="CM120" s="819"/>
      <c r="CN120" s="819"/>
      <c r="CO120" s="820"/>
      <c r="CP120" s="843" t="s">
        <v>381</v>
      </c>
      <c r="CQ120" s="844"/>
      <c r="CR120" s="844"/>
      <c r="CS120" s="844"/>
      <c r="CT120" s="844"/>
      <c r="CU120" s="844"/>
      <c r="CV120" s="844"/>
      <c r="CW120" s="844"/>
      <c r="CX120" s="844"/>
      <c r="CY120" s="844"/>
      <c r="CZ120" s="844"/>
      <c r="DA120" s="844"/>
      <c r="DB120" s="844"/>
      <c r="DC120" s="844"/>
      <c r="DD120" s="844"/>
      <c r="DE120" s="844"/>
      <c r="DF120" s="845"/>
      <c r="DG120" s="828">
        <v>10869527</v>
      </c>
      <c r="DH120" s="810"/>
      <c r="DI120" s="810"/>
      <c r="DJ120" s="810"/>
      <c r="DK120" s="810"/>
      <c r="DL120" s="810">
        <v>10405631</v>
      </c>
      <c r="DM120" s="810"/>
      <c r="DN120" s="810"/>
      <c r="DO120" s="810"/>
      <c r="DP120" s="810"/>
      <c r="DQ120" s="810">
        <v>10088225</v>
      </c>
      <c r="DR120" s="810"/>
      <c r="DS120" s="810"/>
      <c r="DT120" s="810"/>
      <c r="DU120" s="810"/>
      <c r="DV120" s="811">
        <v>4.3</v>
      </c>
      <c r="DW120" s="811"/>
      <c r="DX120" s="811"/>
      <c r="DY120" s="811"/>
      <c r="DZ120" s="812"/>
    </row>
    <row r="121" spans="1:130" s="229" customFormat="1" ht="26.25" customHeight="1" x14ac:dyDescent="0.15">
      <c r="A121" s="788"/>
      <c r="B121" s="789"/>
      <c r="C121" s="834" t="s">
        <v>438</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186756</v>
      </c>
      <c r="AB121" s="748"/>
      <c r="AC121" s="748"/>
      <c r="AD121" s="748"/>
      <c r="AE121" s="749"/>
      <c r="AF121" s="750">
        <v>164776</v>
      </c>
      <c r="AG121" s="748"/>
      <c r="AH121" s="748"/>
      <c r="AI121" s="748"/>
      <c r="AJ121" s="749"/>
      <c r="AK121" s="750">
        <v>49390</v>
      </c>
      <c r="AL121" s="748"/>
      <c r="AM121" s="748"/>
      <c r="AN121" s="748"/>
      <c r="AO121" s="749"/>
      <c r="AP121" s="792">
        <v>0</v>
      </c>
      <c r="AQ121" s="793"/>
      <c r="AR121" s="793"/>
      <c r="AS121" s="793"/>
      <c r="AT121" s="794"/>
      <c r="AU121" s="853"/>
      <c r="AV121" s="854"/>
      <c r="AW121" s="854"/>
      <c r="AX121" s="854"/>
      <c r="AY121" s="855"/>
      <c r="AZ121" s="783" t="s">
        <v>439</v>
      </c>
      <c r="BA121" s="720"/>
      <c r="BB121" s="720"/>
      <c r="BC121" s="720"/>
      <c r="BD121" s="720"/>
      <c r="BE121" s="720"/>
      <c r="BF121" s="720"/>
      <c r="BG121" s="720"/>
      <c r="BH121" s="720"/>
      <c r="BI121" s="720"/>
      <c r="BJ121" s="720"/>
      <c r="BK121" s="720"/>
      <c r="BL121" s="720"/>
      <c r="BM121" s="720"/>
      <c r="BN121" s="720"/>
      <c r="BO121" s="720"/>
      <c r="BP121" s="721"/>
      <c r="BQ121" s="784">
        <v>13779781</v>
      </c>
      <c r="BR121" s="785"/>
      <c r="BS121" s="785"/>
      <c r="BT121" s="785"/>
      <c r="BU121" s="785"/>
      <c r="BV121" s="785">
        <v>13364414</v>
      </c>
      <c r="BW121" s="785"/>
      <c r="BX121" s="785"/>
      <c r="BY121" s="785"/>
      <c r="BZ121" s="785"/>
      <c r="CA121" s="785">
        <v>12976019</v>
      </c>
      <c r="CB121" s="785"/>
      <c r="CC121" s="785"/>
      <c r="CD121" s="785"/>
      <c r="CE121" s="785"/>
      <c r="CF121" s="846">
        <v>5.5</v>
      </c>
      <c r="CG121" s="847"/>
      <c r="CH121" s="847"/>
      <c r="CI121" s="847"/>
      <c r="CJ121" s="847"/>
      <c r="CK121" s="840"/>
      <c r="CL121" s="822"/>
      <c r="CM121" s="822"/>
      <c r="CN121" s="822"/>
      <c r="CO121" s="823"/>
      <c r="CP121" s="803" t="s">
        <v>384</v>
      </c>
      <c r="CQ121" s="804"/>
      <c r="CR121" s="804"/>
      <c r="CS121" s="804"/>
      <c r="CT121" s="804"/>
      <c r="CU121" s="804"/>
      <c r="CV121" s="804"/>
      <c r="CW121" s="804"/>
      <c r="CX121" s="804"/>
      <c r="CY121" s="804"/>
      <c r="CZ121" s="804"/>
      <c r="DA121" s="804"/>
      <c r="DB121" s="804"/>
      <c r="DC121" s="804"/>
      <c r="DD121" s="804"/>
      <c r="DE121" s="804"/>
      <c r="DF121" s="805"/>
      <c r="DG121" s="784">
        <v>2339842</v>
      </c>
      <c r="DH121" s="785"/>
      <c r="DI121" s="785"/>
      <c r="DJ121" s="785"/>
      <c r="DK121" s="785"/>
      <c r="DL121" s="785">
        <v>2364763</v>
      </c>
      <c r="DM121" s="785"/>
      <c r="DN121" s="785"/>
      <c r="DO121" s="785"/>
      <c r="DP121" s="785"/>
      <c r="DQ121" s="785">
        <v>2858340</v>
      </c>
      <c r="DR121" s="785"/>
      <c r="DS121" s="785"/>
      <c r="DT121" s="785"/>
      <c r="DU121" s="785"/>
      <c r="DV121" s="762">
        <v>1.2</v>
      </c>
      <c r="DW121" s="762"/>
      <c r="DX121" s="762"/>
      <c r="DY121" s="762"/>
      <c r="DZ121" s="763"/>
    </row>
    <row r="122" spans="1:130" s="229" customFormat="1" ht="26.25" customHeight="1" x14ac:dyDescent="0.15">
      <c r="A122" s="788"/>
      <c r="B122" s="789"/>
      <c r="C122" s="783" t="s">
        <v>421</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440</v>
      </c>
      <c r="BA122" s="807"/>
      <c r="BB122" s="807"/>
      <c r="BC122" s="807"/>
      <c r="BD122" s="807"/>
      <c r="BE122" s="807"/>
      <c r="BF122" s="807"/>
      <c r="BG122" s="807"/>
      <c r="BH122" s="807"/>
      <c r="BI122" s="807"/>
      <c r="BJ122" s="807"/>
      <c r="BK122" s="807"/>
      <c r="BL122" s="807"/>
      <c r="BM122" s="807"/>
      <c r="BN122" s="807"/>
      <c r="BO122" s="807"/>
      <c r="BP122" s="808"/>
      <c r="BQ122" s="833">
        <v>472392819</v>
      </c>
      <c r="BR122" s="813"/>
      <c r="BS122" s="813"/>
      <c r="BT122" s="813"/>
      <c r="BU122" s="813"/>
      <c r="BV122" s="813">
        <v>450818634</v>
      </c>
      <c r="BW122" s="813"/>
      <c r="BX122" s="813"/>
      <c r="BY122" s="813"/>
      <c r="BZ122" s="813"/>
      <c r="CA122" s="813">
        <v>428202377</v>
      </c>
      <c r="CB122" s="813"/>
      <c r="CC122" s="813"/>
      <c r="CD122" s="813"/>
      <c r="CE122" s="813"/>
      <c r="CF122" s="814">
        <v>183.1</v>
      </c>
      <c r="CG122" s="815"/>
      <c r="CH122" s="815"/>
      <c r="CI122" s="815"/>
      <c r="CJ122" s="815"/>
      <c r="CK122" s="840"/>
      <c r="CL122" s="822"/>
      <c r="CM122" s="822"/>
      <c r="CN122" s="822"/>
      <c r="CO122" s="823"/>
      <c r="CP122" s="803" t="s">
        <v>383</v>
      </c>
      <c r="CQ122" s="804"/>
      <c r="CR122" s="804"/>
      <c r="CS122" s="804"/>
      <c r="CT122" s="804"/>
      <c r="CU122" s="804"/>
      <c r="CV122" s="804"/>
      <c r="CW122" s="804"/>
      <c r="CX122" s="804"/>
      <c r="CY122" s="804"/>
      <c r="CZ122" s="804"/>
      <c r="DA122" s="804"/>
      <c r="DB122" s="804"/>
      <c r="DC122" s="804"/>
      <c r="DD122" s="804"/>
      <c r="DE122" s="804"/>
      <c r="DF122" s="805"/>
      <c r="DG122" s="784">
        <v>2304511</v>
      </c>
      <c r="DH122" s="785"/>
      <c r="DI122" s="785"/>
      <c r="DJ122" s="785"/>
      <c r="DK122" s="785"/>
      <c r="DL122" s="785">
        <v>2319355</v>
      </c>
      <c r="DM122" s="785"/>
      <c r="DN122" s="785"/>
      <c r="DO122" s="785"/>
      <c r="DP122" s="785"/>
      <c r="DQ122" s="785">
        <v>2140997</v>
      </c>
      <c r="DR122" s="785"/>
      <c r="DS122" s="785"/>
      <c r="DT122" s="785"/>
      <c r="DU122" s="785"/>
      <c r="DV122" s="762">
        <v>0.9</v>
      </c>
      <c r="DW122" s="762"/>
      <c r="DX122" s="762"/>
      <c r="DY122" s="762"/>
      <c r="DZ122" s="763"/>
    </row>
    <row r="123" spans="1:130" s="229" customFormat="1" ht="26.25" customHeight="1" x14ac:dyDescent="0.15">
      <c r="A123" s="788"/>
      <c r="B123" s="789"/>
      <c r="C123" s="783" t="s">
        <v>427</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441</v>
      </c>
      <c r="BP123" s="849"/>
      <c r="BQ123" s="800">
        <v>544625297</v>
      </c>
      <c r="BR123" s="801"/>
      <c r="BS123" s="801"/>
      <c r="BT123" s="801"/>
      <c r="BU123" s="801"/>
      <c r="BV123" s="801">
        <v>533628052</v>
      </c>
      <c r="BW123" s="801"/>
      <c r="BX123" s="801"/>
      <c r="BY123" s="801"/>
      <c r="BZ123" s="801"/>
      <c r="CA123" s="801">
        <v>513809157</v>
      </c>
      <c r="CB123" s="801"/>
      <c r="CC123" s="801"/>
      <c r="CD123" s="801"/>
      <c r="CE123" s="801"/>
      <c r="CF123" s="716"/>
      <c r="CG123" s="717"/>
      <c r="CH123" s="717"/>
      <c r="CI123" s="717"/>
      <c r="CJ123" s="802"/>
      <c r="CK123" s="840"/>
      <c r="CL123" s="822"/>
      <c r="CM123" s="822"/>
      <c r="CN123" s="822"/>
      <c r="CO123" s="823"/>
      <c r="CP123" s="803" t="s">
        <v>380</v>
      </c>
      <c r="CQ123" s="804"/>
      <c r="CR123" s="804"/>
      <c r="CS123" s="804"/>
      <c r="CT123" s="804"/>
      <c r="CU123" s="804"/>
      <c r="CV123" s="804"/>
      <c r="CW123" s="804"/>
      <c r="CX123" s="804"/>
      <c r="CY123" s="804"/>
      <c r="CZ123" s="804"/>
      <c r="DA123" s="804"/>
      <c r="DB123" s="804"/>
      <c r="DC123" s="804"/>
      <c r="DD123" s="804"/>
      <c r="DE123" s="804"/>
      <c r="DF123" s="805"/>
      <c r="DG123" s="784">
        <v>308117</v>
      </c>
      <c r="DH123" s="785"/>
      <c r="DI123" s="785"/>
      <c r="DJ123" s="785"/>
      <c r="DK123" s="785"/>
      <c r="DL123" s="785">
        <v>183790</v>
      </c>
      <c r="DM123" s="785"/>
      <c r="DN123" s="785"/>
      <c r="DO123" s="785"/>
      <c r="DP123" s="785"/>
      <c r="DQ123" s="785">
        <v>79588</v>
      </c>
      <c r="DR123" s="785"/>
      <c r="DS123" s="785"/>
      <c r="DT123" s="785"/>
      <c r="DU123" s="785"/>
      <c r="DV123" s="762">
        <v>0</v>
      </c>
      <c r="DW123" s="762"/>
      <c r="DX123" s="762"/>
      <c r="DY123" s="762"/>
      <c r="DZ123" s="763"/>
    </row>
    <row r="124" spans="1:130" s="229" customFormat="1" ht="26.25" customHeight="1" thickBot="1" x14ac:dyDescent="0.2">
      <c r="A124" s="788"/>
      <c r="B124" s="789"/>
      <c r="C124" s="783" t="s">
        <v>430</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442</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174.5</v>
      </c>
      <c r="BR124" s="799"/>
      <c r="BS124" s="799"/>
      <c r="BT124" s="799"/>
      <c r="BU124" s="799"/>
      <c r="BV124" s="799">
        <v>170.9</v>
      </c>
      <c r="BW124" s="799"/>
      <c r="BX124" s="799"/>
      <c r="BY124" s="799"/>
      <c r="BZ124" s="799"/>
      <c r="CA124" s="799">
        <v>165.1</v>
      </c>
      <c r="CB124" s="799"/>
      <c r="CC124" s="799"/>
      <c r="CD124" s="799"/>
      <c r="CE124" s="799"/>
      <c r="CF124" s="694"/>
      <c r="CG124" s="695"/>
      <c r="CH124" s="695"/>
      <c r="CI124" s="695"/>
      <c r="CJ124" s="829"/>
      <c r="CK124" s="841"/>
      <c r="CL124" s="841"/>
      <c r="CM124" s="841"/>
      <c r="CN124" s="841"/>
      <c r="CO124" s="842"/>
      <c r="CP124" s="830" t="s">
        <v>443</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15">
      <c r="A125" s="788"/>
      <c r="B125" s="789"/>
      <c r="C125" s="783" t="s">
        <v>432</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444</v>
      </c>
      <c r="CL125" s="819"/>
      <c r="CM125" s="819"/>
      <c r="CN125" s="819"/>
      <c r="CO125" s="820"/>
      <c r="CP125" s="827" t="s">
        <v>445</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
      <c r="A126" s="788"/>
      <c r="B126" s="789"/>
      <c r="C126" s="783" t="s">
        <v>434</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14918</v>
      </c>
      <c r="AB126" s="748"/>
      <c r="AC126" s="748"/>
      <c r="AD126" s="748"/>
      <c r="AE126" s="749"/>
      <c r="AF126" s="750">
        <v>14918</v>
      </c>
      <c r="AG126" s="748"/>
      <c r="AH126" s="748"/>
      <c r="AI126" s="748"/>
      <c r="AJ126" s="749"/>
      <c r="AK126" s="750">
        <v>43608</v>
      </c>
      <c r="AL126" s="748"/>
      <c r="AM126" s="748"/>
      <c r="AN126" s="748"/>
      <c r="AO126" s="749"/>
      <c r="AP126" s="792">
        <v>0</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446</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15">
      <c r="A127" s="790"/>
      <c r="B127" s="791"/>
      <c r="C127" s="806" t="s">
        <v>447</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t="s">
        <v>118</v>
      </c>
      <c r="AB127" s="748"/>
      <c r="AC127" s="748"/>
      <c r="AD127" s="748"/>
      <c r="AE127" s="749"/>
      <c r="AF127" s="750" t="s">
        <v>118</v>
      </c>
      <c r="AG127" s="748"/>
      <c r="AH127" s="748"/>
      <c r="AI127" s="748"/>
      <c r="AJ127" s="749"/>
      <c r="AK127" s="750" t="s">
        <v>118</v>
      </c>
      <c r="AL127" s="748"/>
      <c r="AM127" s="748"/>
      <c r="AN127" s="748"/>
      <c r="AO127" s="749"/>
      <c r="AP127" s="792" t="s">
        <v>118</v>
      </c>
      <c r="AQ127" s="793"/>
      <c r="AR127" s="793"/>
      <c r="AS127" s="793"/>
      <c r="AT127" s="794"/>
      <c r="AU127" s="231"/>
      <c r="AV127" s="231"/>
      <c r="AW127" s="231"/>
      <c r="AX127" s="809" t="s">
        <v>448</v>
      </c>
      <c r="AY127" s="780"/>
      <c r="AZ127" s="780"/>
      <c r="BA127" s="780"/>
      <c r="BB127" s="780"/>
      <c r="BC127" s="780"/>
      <c r="BD127" s="780"/>
      <c r="BE127" s="781"/>
      <c r="BF127" s="779" t="s">
        <v>449</v>
      </c>
      <c r="BG127" s="780"/>
      <c r="BH127" s="780"/>
      <c r="BI127" s="780"/>
      <c r="BJ127" s="780"/>
      <c r="BK127" s="780"/>
      <c r="BL127" s="781"/>
      <c r="BM127" s="779" t="s">
        <v>450</v>
      </c>
      <c r="BN127" s="780"/>
      <c r="BO127" s="780"/>
      <c r="BP127" s="780"/>
      <c r="BQ127" s="780"/>
      <c r="BR127" s="780"/>
      <c r="BS127" s="781"/>
      <c r="BT127" s="779" t="s">
        <v>451</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452</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
      <c r="A128" s="764" t="s">
        <v>453</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454</v>
      </c>
      <c r="X128" s="766"/>
      <c r="Y128" s="766"/>
      <c r="Z128" s="767"/>
      <c r="AA128" s="768">
        <v>349230</v>
      </c>
      <c r="AB128" s="769"/>
      <c r="AC128" s="769"/>
      <c r="AD128" s="769"/>
      <c r="AE128" s="770"/>
      <c r="AF128" s="771">
        <v>352120</v>
      </c>
      <c r="AG128" s="769"/>
      <c r="AH128" s="769"/>
      <c r="AI128" s="769"/>
      <c r="AJ128" s="770"/>
      <c r="AK128" s="771">
        <v>304538</v>
      </c>
      <c r="AL128" s="769"/>
      <c r="AM128" s="769"/>
      <c r="AN128" s="769"/>
      <c r="AO128" s="770"/>
      <c r="AP128" s="772"/>
      <c r="AQ128" s="773"/>
      <c r="AR128" s="773"/>
      <c r="AS128" s="773"/>
      <c r="AT128" s="774"/>
      <c r="AU128" s="231"/>
      <c r="AV128" s="231"/>
      <c r="AW128" s="231"/>
      <c r="AX128" s="775" t="s">
        <v>455</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456</v>
      </c>
      <c r="CQ128" s="698"/>
      <c r="CR128" s="698"/>
      <c r="CS128" s="698"/>
      <c r="CT128" s="698"/>
      <c r="CU128" s="698"/>
      <c r="CV128" s="698"/>
      <c r="CW128" s="698"/>
      <c r="CX128" s="698"/>
      <c r="CY128" s="698"/>
      <c r="CZ128" s="698"/>
      <c r="DA128" s="698"/>
      <c r="DB128" s="698"/>
      <c r="DC128" s="698"/>
      <c r="DD128" s="698"/>
      <c r="DE128" s="698"/>
      <c r="DF128" s="699"/>
      <c r="DG128" s="758">
        <v>34927</v>
      </c>
      <c r="DH128" s="759"/>
      <c r="DI128" s="759"/>
      <c r="DJ128" s="759"/>
      <c r="DK128" s="759"/>
      <c r="DL128" s="759">
        <v>7873</v>
      </c>
      <c r="DM128" s="759"/>
      <c r="DN128" s="759"/>
      <c r="DO128" s="759"/>
      <c r="DP128" s="759"/>
      <c r="DQ128" s="759">
        <v>18308</v>
      </c>
      <c r="DR128" s="759"/>
      <c r="DS128" s="759"/>
      <c r="DT128" s="759"/>
      <c r="DU128" s="759"/>
      <c r="DV128" s="760">
        <v>0</v>
      </c>
      <c r="DW128" s="760"/>
      <c r="DX128" s="760"/>
      <c r="DY128" s="760"/>
      <c r="DZ128" s="761"/>
    </row>
    <row r="129" spans="1:131" s="229"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457</v>
      </c>
      <c r="X129" s="745"/>
      <c r="Y129" s="745"/>
      <c r="Z129" s="746"/>
      <c r="AA129" s="747">
        <v>275725212</v>
      </c>
      <c r="AB129" s="748"/>
      <c r="AC129" s="748"/>
      <c r="AD129" s="748"/>
      <c r="AE129" s="749"/>
      <c r="AF129" s="750">
        <v>268414402</v>
      </c>
      <c r="AG129" s="748"/>
      <c r="AH129" s="748"/>
      <c r="AI129" s="748"/>
      <c r="AJ129" s="749"/>
      <c r="AK129" s="750">
        <v>270112017</v>
      </c>
      <c r="AL129" s="748"/>
      <c r="AM129" s="748"/>
      <c r="AN129" s="748"/>
      <c r="AO129" s="749"/>
      <c r="AP129" s="751"/>
      <c r="AQ129" s="752"/>
      <c r="AR129" s="752"/>
      <c r="AS129" s="752"/>
      <c r="AT129" s="753"/>
      <c r="AU129" s="232"/>
      <c r="AV129" s="232"/>
      <c r="AW129" s="232"/>
      <c r="AX129" s="719" t="s">
        <v>458</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42" t="s">
        <v>459</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460</v>
      </c>
      <c r="X130" s="745"/>
      <c r="Y130" s="745"/>
      <c r="Z130" s="746"/>
      <c r="AA130" s="747">
        <v>38525943</v>
      </c>
      <c r="AB130" s="748"/>
      <c r="AC130" s="748"/>
      <c r="AD130" s="748"/>
      <c r="AE130" s="749"/>
      <c r="AF130" s="750">
        <v>37432395</v>
      </c>
      <c r="AG130" s="748"/>
      <c r="AH130" s="748"/>
      <c r="AI130" s="748"/>
      <c r="AJ130" s="749"/>
      <c r="AK130" s="750">
        <v>36217172</v>
      </c>
      <c r="AL130" s="748"/>
      <c r="AM130" s="748"/>
      <c r="AN130" s="748"/>
      <c r="AO130" s="749"/>
      <c r="AP130" s="751"/>
      <c r="AQ130" s="752"/>
      <c r="AR130" s="752"/>
      <c r="AS130" s="752"/>
      <c r="AT130" s="753"/>
      <c r="AU130" s="232"/>
      <c r="AV130" s="232"/>
      <c r="AW130" s="232"/>
      <c r="AX130" s="719" t="s">
        <v>461</v>
      </c>
      <c r="AY130" s="720"/>
      <c r="AZ130" s="720"/>
      <c r="BA130" s="720"/>
      <c r="BB130" s="720"/>
      <c r="BC130" s="720"/>
      <c r="BD130" s="720"/>
      <c r="BE130" s="721"/>
      <c r="BF130" s="722">
        <v>10.199999999999999</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462</v>
      </c>
      <c r="X131" s="729"/>
      <c r="Y131" s="729"/>
      <c r="Z131" s="730"/>
      <c r="AA131" s="731">
        <v>237199269</v>
      </c>
      <c r="AB131" s="732"/>
      <c r="AC131" s="732"/>
      <c r="AD131" s="732"/>
      <c r="AE131" s="733"/>
      <c r="AF131" s="734">
        <v>230982007</v>
      </c>
      <c r="AG131" s="732"/>
      <c r="AH131" s="732"/>
      <c r="AI131" s="732"/>
      <c r="AJ131" s="733"/>
      <c r="AK131" s="734">
        <v>233894845</v>
      </c>
      <c r="AL131" s="732"/>
      <c r="AM131" s="732"/>
      <c r="AN131" s="732"/>
      <c r="AO131" s="733"/>
      <c r="AP131" s="735"/>
      <c r="AQ131" s="736"/>
      <c r="AR131" s="736"/>
      <c r="AS131" s="736"/>
      <c r="AT131" s="737"/>
      <c r="AU131" s="232"/>
      <c r="AV131" s="232"/>
      <c r="AW131" s="232"/>
      <c r="AX131" s="697" t="s">
        <v>463</v>
      </c>
      <c r="AY131" s="698"/>
      <c r="AZ131" s="698"/>
      <c r="BA131" s="698"/>
      <c r="BB131" s="698"/>
      <c r="BC131" s="698"/>
      <c r="BD131" s="698"/>
      <c r="BE131" s="699"/>
      <c r="BF131" s="700">
        <v>165.1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06" t="s">
        <v>464</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465</v>
      </c>
      <c r="W132" s="710"/>
      <c r="X132" s="710"/>
      <c r="Y132" s="710"/>
      <c r="Z132" s="711"/>
      <c r="AA132" s="712">
        <v>9.5336685039999995</v>
      </c>
      <c r="AB132" s="713"/>
      <c r="AC132" s="713"/>
      <c r="AD132" s="713"/>
      <c r="AE132" s="714"/>
      <c r="AF132" s="715">
        <v>10.475150559999999</v>
      </c>
      <c r="AG132" s="713"/>
      <c r="AH132" s="713"/>
      <c r="AI132" s="713"/>
      <c r="AJ132" s="714"/>
      <c r="AK132" s="715">
        <v>10.691429729999999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466</v>
      </c>
      <c r="W133" s="689"/>
      <c r="X133" s="689"/>
      <c r="Y133" s="689"/>
      <c r="Z133" s="690"/>
      <c r="AA133" s="691">
        <v>9.5</v>
      </c>
      <c r="AB133" s="692"/>
      <c r="AC133" s="692"/>
      <c r="AD133" s="692"/>
      <c r="AE133" s="693"/>
      <c r="AF133" s="691">
        <v>9.9</v>
      </c>
      <c r="AG133" s="692"/>
      <c r="AH133" s="692"/>
      <c r="AI133" s="692"/>
      <c r="AJ133" s="693"/>
      <c r="AK133" s="691">
        <v>10.199999999999999</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xzcNYTwfipy65wMiYFWlo/2rctKlhnIudDfEQRMxkBItRbstP7s8LyOgk8TzHFHiUyVPFTB7dLts5294bIbT+g==" saltValue="/UHqtlM0DTHc6opdhTusG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B3UBzp6bFXftz7WFbFTgueOlLFwJJm+lFFtjQwAiKJsoffP7iivFweAUBhZNC5wB8R4v0xevdFzZ+/S/ZWndTw==" saltValue="WI339IO0hw/jm7nNm1Yc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mMyq5B9VzpQ2B6BVg6Xwmku7Z+cOZiRdpxsbgFDsukFfF3V+XSRjNR4mWAtk71c6LAEZiLrqIaZnT+qkFGoSQw==" saltValue="s3zuWhmZvOhw71uK6qhi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468</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469</v>
      </c>
      <c r="AP7" s="271"/>
      <c r="AQ7" s="272" t="s">
        <v>470</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471</v>
      </c>
      <c r="AQ8" s="278" t="s">
        <v>472</v>
      </c>
      <c r="AR8" s="279" t="s">
        <v>473</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474</v>
      </c>
      <c r="AL9" s="1113"/>
      <c r="AM9" s="1113"/>
      <c r="AN9" s="1114"/>
      <c r="AO9" s="280">
        <v>115306817</v>
      </c>
      <c r="AP9" s="280">
        <v>121557</v>
      </c>
      <c r="AQ9" s="281">
        <v>108341</v>
      </c>
      <c r="AR9" s="282">
        <v>12.2</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475</v>
      </c>
      <c r="AL10" s="1113"/>
      <c r="AM10" s="1113"/>
      <c r="AN10" s="1114"/>
      <c r="AO10" s="280">
        <v>1642744</v>
      </c>
      <c r="AP10" s="280">
        <v>1732</v>
      </c>
      <c r="AQ10" s="281">
        <v>580</v>
      </c>
      <c r="AR10" s="282">
        <v>198.6</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476</v>
      </c>
      <c r="AL11" s="1113"/>
      <c r="AM11" s="1113"/>
      <c r="AN11" s="1114"/>
      <c r="AO11" s="280" t="s">
        <v>477</v>
      </c>
      <c r="AP11" s="280" t="s">
        <v>477</v>
      </c>
      <c r="AQ11" s="281" t="s">
        <v>477</v>
      </c>
      <c r="AR11" s="282" t="s">
        <v>477</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478</v>
      </c>
      <c r="AL12" s="1113"/>
      <c r="AM12" s="1113"/>
      <c r="AN12" s="1114"/>
      <c r="AO12" s="280">
        <v>26478</v>
      </c>
      <c r="AP12" s="280">
        <v>28</v>
      </c>
      <c r="AQ12" s="281">
        <v>28</v>
      </c>
      <c r="AR12" s="282">
        <v>0</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479</v>
      </c>
      <c r="AL13" s="1113"/>
      <c r="AM13" s="1113"/>
      <c r="AN13" s="1114"/>
      <c r="AO13" s="280">
        <v>1072152</v>
      </c>
      <c r="AP13" s="280">
        <v>1130</v>
      </c>
      <c r="AQ13" s="281">
        <v>1968</v>
      </c>
      <c r="AR13" s="282">
        <v>-42.6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480</v>
      </c>
      <c r="AL14" s="1113"/>
      <c r="AM14" s="1113"/>
      <c r="AN14" s="1114"/>
      <c r="AO14" s="280">
        <v>-5704483</v>
      </c>
      <c r="AP14" s="280">
        <v>-6014</v>
      </c>
      <c r="AQ14" s="281">
        <v>-5147</v>
      </c>
      <c r="AR14" s="282">
        <v>16.8</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112343708</v>
      </c>
      <c r="AP15" s="280">
        <v>118433</v>
      </c>
      <c r="AQ15" s="281">
        <v>105769</v>
      </c>
      <c r="AR15" s="282">
        <v>12</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481</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482</v>
      </c>
      <c r="AP20" s="291" t="s">
        <v>483</v>
      </c>
      <c r="AQ20" s="292" t="s">
        <v>484</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485</v>
      </c>
      <c r="AL21" s="1116"/>
      <c r="AM21" s="1116"/>
      <c r="AN21" s="1117"/>
      <c r="AO21" s="295">
        <v>1391.23</v>
      </c>
      <c r="AP21" s="296">
        <v>1276.01</v>
      </c>
      <c r="AQ21" s="297">
        <v>115.22</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486</v>
      </c>
      <c r="AL22" s="1116"/>
      <c r="AM22" s="1116"/>
      <c r="AN22" s="1117"/>
      <c r="AO22" s="300">
        <v>99.4</v>
      </c>
      <c r="AP22" s="301">
        <v>99.1</v>
      </c>
      <c r="AQ22" s="302">
        <v>0.3</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8" t="s">
        <v>487</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x14ac:dyDescent="0.15">
      <c r="A27" s="307"/>
      <c r="AO27" s="261"/>
      <c r="AP27" s="261"/>
      <c r="AQ27" s="261"/>
      <c r="AR27" s="261"/>
      <c r="AS27" s="261"/>
      <c r="AT27" s="261"/>
    </row>
    <row r="28" spans="1:46" ht="17.25" x14ac:dyDescent="0.15">
      <c r="A28" s="262" t="s">
        <v>488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489</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469</v>
      </c>
      <c r="AP30" s="271"/>
      <c r="AQ30" s="272" t="s">
        <v>470</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471</v>
      </c>
      <c r="AQ31" s="278" t="s">
        <v>472</v>
      </c>
      <c r="AR31" s="279" t="s">
        <v>473</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490</v>
      </c>
      <c r="AL32" s="1107"/>
      <c r="AM32" s="1107"/>
      <c r="AN32" s="1108"/>
      <c r="AO32" s="280">
        <v>60225382</v>
      </c>
      <c r="AP32" s="280">
        <v>63490</v>
      </c>
      <c r="AQ32" s="281">
        <v>54476</v>
      </c>
      <c r="AR32" s="282">
        <v>16.5</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491</v>
      </c>
      <c r="AL33" s="1107"/>
      <c r="AM33" s="1107"/>
      <c r="AN33" s="1108"/>
      <c r="AO33" s="280" t="s">
        <v>477</v>
      </c>
      <c r="AP33" s="280" t="s">
        <v>477</v>
      </c>
      <c r="AQ33" s="281">
        <v>4608</v>
      </c>
      <c r="AR33" s="282" t="s">
        <v>477</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492</v>
      </c>
      <c r="AL34" s="1107"/>
      <c r="AM34" s="1107"/>
      <c r="AN34" s="1108"/>
      <c r="AO34" s="280" t="s">
        <v>477</v>
      </c>
      <c r="AP34" s="280" t="s">
        <v>477</v>
      </c>
      <c r="AQ34" s="281">
        <v>15895</v>
      </c>
      <c r="AR34" s="282" t="s">
        <v>477</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493</v>
      </c>
      <c r="AL35" s="1107"/>
      <c r="AM35" s="1107"/>
      <c r="AN35" s="1108"/>
      <c r="AO35" s="280">
        <v>1208792</v>
      </c>
      <c r="AP35" s="280">
        <v>1274</v>
      </c>
      <c r="AQ35" s="281">
        <v>1275</v>
      </c>
      <c r="AR35" s="282">
        <v>-0.1</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494</v>
      </c>
      <c r="AL36" s="1107"/>
      <c r="AM36" s="1107"/>
      <c r="AN36" s="1108"/>
      <c r="AO36" s="280" t="s">
        <v>477</v>
      </c>
      <c r="AP36" s="280" t="s">
        <v>477</v>
      </c>
      <c r="AQ36" s="281">
        <v>43</v>
      </c>
      <c r="AR36" s="282" t="s">
        <v>477</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495</v>
      </c>
      <c r="AL37" s="1107"/>
      <c r="AM37" s="1107"/>
      <c r="AN37" s="1108"/>
      <c r="AO37" s="280">
        <v>92998</v>
      </c>
      <c r="AP37" s="280">
        <v>98</v>
      </c>
      <c r="AQ37" s="281">
        <v>446</v>
      </c>
      <c r="AR37" s="282">
        <v>-78</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496</v>
      </c>
      <c r="AL38" s="1104"/>
      <c r="AM38" s="1104"/>
      <c r="AN38" s="1105"/>
      <c r="AO38" s="310">
        <v>1241</v>
      </c>
      <c r="AP38" s="310">
        <v>1</v>
      </c>
      <c r="AQ38" s="311">
        <v>0</v>
      </c>
      <c r="AR38" s="302">
        <v>0</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497</v>
      </c>
      <c r="AL39" s="1104"/>
      <c r="AM39" s="1104"/>
      <c r="AN39" s="1105"/>
      <c r="AO39" s="280">
        <v>-304538</v>
      </c>
      <c r="AP39" s="280">
        <v>-321</v>
      </c>
      <c r="AQ39" s="281">
        <v>-917</v>
      </c>
      <c r="AR39" s="282">
        <v>-65</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498</v>
      </c>
      <c r="AL40" s="1107"/>
      <c r="AM40" s="1107"/>
      <c r="AN40" s="1108"/>
      <c r="AO40" s="280">
        <v>-36217172</v>
      </c>
      <c r="AP40" s="280">
        <v>-38180</v>
      </c>
      <c r="AQ40" s="281">
        <v>-40837</v>
      </c>
      <c r="AR40" s="282">
        <v>-6.5</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499</v>
      </c>
      <c r="AL41" s="1110"/>
      <c r="AM41" s="1110"/>
      <c r="AN41" s="1111"/>
      <c r="AO41" s="280">
        <v>25006703</v>
      </c>
      <c r="AP41" s="280">
        <v>26362</v>
      </c>
      <c r="AQ41" s="281">
        <v>34990</v>
      </c>
      <c r="AR41" s="282">
        <v>-24.7</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500</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501</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469</v>
      </c>
      <c r="AN49" s="1100" t="s">
        <v>502</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503</v>
      </c>
      <c r="AO50" s="323" t="s">
        <v>504</v>
      </c>
      <c r="AP50" s="324" t="s">
        <v>505</v>
      </c>
      <c r="AQ50" s="325" t="s">
        <v>506</v>
      </c>
      <c r="AR50" s="326" t="s">
        <v>507</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508</v>
      </c>
      <c r="AL51" s="319"/>
      <c r="AM51" s="327">
        <v>62231508</v>
      </c>
      <c r="AN51" s="328">
        <v>63419</v>
      </c>
      <c r="AO51" s="329">
        <v>7.4</v>
      </c>
      <c r="AP51" s="330">
        <v>91743</v>
      </c>
      <c r="AQ51" s="331">
        <v>11.2</v>
      </c>
      <c r="AR51" s="332">
        <v>-3.8</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509</v>
      </c>
      <c r="AM52" s="335">
        <v>21140263</v>
      </c>
      <c r="AN52" s="336">
        <v>21544</v>
      </c>
      <c r="AO52" s="337">
        <v>5.2</v>
      </c>
      <c r="AP52" s="338">
        <v>21872</v>
      </c>
      <c r="AQ52" s="339">
        <v>14.5</v>
      </c>
      <c r="AR52" s="340">
        <v>-9.3000000000000007</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510</v>
      </c>
      <c r="AL53" s="319"/>
      <c r="AM53" s="327">
        <v>66189295</v>
      </c>
      <c r="AN53" s="328">
        <v>67962</v>
      </c>
      <c r="AO53" s="329">
        <v>7.2</v>
      </c>
      <c r="AP53" s="330">
        <v>95429</v>
      </c>
      <c r="AQ53" s="331">
        <v>4</v>
      </c>
      <c r="AR53" s="332">
        <v>3.2</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509</v>
      </c>
      <c r="AM54" s="335">
        <v>18041828</v>
      </c>
      <c r="AN54" s="336">
        <v>18525</v>
      </c>
      <c r="AO54" s="337">
        <v>-14</v>
      </c>
      <c r="AP54" s="338">
        <v>19371</v>
      </c>
      <c r="AQ54" s="339">
        <v>-11.4</v>
      </c>
      <c r="AR54" s="340">
        <v>-2.6</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511</v>
      </c>
      <c r="AL55" s="319"/>
      <c r="AM55" s="327">
        <v>64918721</v>
      </c>
      <c r="AN55" s="328">
        <v>67281</v>
      </c>
      <c r="AO55" s="329">
        <v>-1</v>
      </c>
      <c r="AP55" s="330">
        <v>93540</v>
      </c>
      <c r="AQ55" s="331">
        <v>-2</v>
      </c>
      <c r="AR55" s="332">
        <v>1</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509</v>
      </c>
      <c r="AM56" s="335">
        <v>21339940</v>
      </c>
      <c r="AN56" s="336">
        <v>22117</v>
      </c>
      <c r="AO56" s="337">
        <v>19.399999999999999</v>
      </c>
      <c r="AP56" s="338">
        <v>20617</v>
      </c>
      <c r="AQ56" s="339">
        <v>6.4</v>
      </c>
      <c r="AR56" s="340">
        <v>13</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512</v>
      </c>
      <c r="AL57" s="319"/>
      <c r="AM57" s="327">
        <v>58816010</v>
      </c>
      <c r="AN57" s="328">
        <v>61472</v>
      </c>
      <c r="AO57" s="329">
        <v>-8.6</v>
      </c>
      <c r="AP57" s="330">
        <v>88232</v>
      </c>
      <c r="AQ57" s="331">
        <v>-5.7</v>
      </c>
      <c r="AR57" s="332">
        <v>-2.9</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509</v>
      </c>
      <c r="AM58" s="335">
        <v>22236353</v>
      </c>
      <c r="AN58" s="336">
        <v>23241</v>
      </c>
      <c r="AO58" s="337">
        <v>5.0999999999999996</v>
      </c>
      <c r="AP58" s="338">
        <v>18955</v>
      </c>
      <c r="AQ58" s="339">
        <v>-8.1</v>
      </c>
      <c r="AR58" s="340">
        <v>13.2</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513</v>
      </c>
      <c r="AL59" s="319"/>
      <c r="AM59" s="327">
        <v>64293672</v>
      </c>
      <c r="AN59" s="328">
        <v>67779</v>
      </c>
      <c r="AO59" s="329">
        <v>10.3</v>
      </c>
      <c r="AP59" s="330">
        <v>88906</v>
      </c>
      <c r="AQ59" s="331">
        <v>0.8</v>
      </c>
      <c r="AR59" s="332">
        <v>9.5</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509</v>
      </c>
      <c r="AM60" s="335">
        <v>24076589</v>
      </c>
      <c r="AN60" s="336">
        <v>25382</v>
      </c>
      <c r="AO60" s="337">
        <v>9.1999999999999993</v>
      </c>
      <c r="AP60" s="338">
        <v>19827</v>
      </c>
      <c r="AQ60" s="339">
        <v>4.5999999999999996</v>
      </c>
      <c r="AR60" s="340">
        <v>4.5999999999999996</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514</v>
      </c>
      <c r="AL61" s="341"/>
      <c r="AM61" s="342">
        <v>63289841</v>
      </c>
      <c r="AN61" s="343">
        <v>65583</v>
      </c>
      <c r="AO61" s="344">
        <v>3.1</v>
      </c>
      <c r="AP61" s="345">
        <v>91570</v>
      </c>
      <c r="AQ61" s="346">
        <v>1.7</v>
      </c>
      <c r="AR61" s="332">
        <v>1.4</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509</v>
      </c>
      <c r="AM62" s="335">
        <v>21366995</v>
      </c>
      <c r="AN62" s="336">
        <v>22162</v>
      </c>
      <c r="AO62" s="337">
        <v>5</v>
      </c>
      <c r="AP62" s="338">
        <v>20128</v>
      </c>
      <c r="AQ62" s="339">
        <v>1.2</v>
      </c>
      <c r="AR62" s="340">
        <v>3.8</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9Oi31GT4pnzS0CVmdyN+qnmZro2joC+gVeVCAuUpTtrk9gbqQbB5xIgRwwrP1QFa0kM+p7klqDDRRGePsLxWng==" saltValue="ySf/FtYqvBrWT/5a4lOVM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ysYEWVIKEes2F89fkCcvoGiDP+/SsiMMLKvV155VtgXRb8YwJRSUNBDGDxb3Yj7a1qtmpFe+8PJZP7irVjTwGg==" saltValue="KKVF5hF0GUDA+EFwe+vi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70" zoomScaleNormal="7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HnU284OgaAwUQyvTQbpj2MGMQj2Zkwkf7u6JYSGR1UkY7mpYnvs7hrM5+N1f4/exO3BcXZgccfQzn+JpZSXOjA==" saltValue="Q6L0CbnPIagld81ad5Qn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515</v>
      </c>
      <c r="G46" s="350" t="s">
        <v>516</v>
      </c>
      <c r="H46" s="350" t="s">
        <v>517</v>
      </c>
      <c r="I46" s="350" t="s">
        <v>518</v>
      </c>
      <c r="J46" s="351" t="s">
        <v>519</v>
      </c>
    </row>
    <row r="47" spans="2:10" ht="57.75" customHeight="1" x14ac:dyDescent="0.15">
      <c r="B47" s="7"/>
      <c r="C47" s="1121" t="s">
        <v>4</v>
      </c>
      <c r="D47" s="1121"/>
      <c r="E47" s="1122"/>
      <c r="F47" s="352">
        <v>4.74</v>
      </c>
      <c r="G47" s="353">
        <v>4.62</v>
      </c>
      <c r="H47" s="353">
        <v>6.12</v>
      </c>
      <c r="I47" s="353">
        <v>6.36</v>
      </c>
      <c r="J47" s="354">
        <v>6.19</v>
      </c>
    </row>
    <row r="48" spans="2:10" ht="57.75" customHeight="1" x14ac:dyDescent="0.15">
      <c r="B48" s="8"/>
      <c r="C48" s="1123" t="s">
        <v>5</v>
      </c>
      <c r="D48" s="1123"/>
      <c r="E48" s="1124"/>
      <c r="F48" s="355">
        <v>2.0299999999999998</v>
      </c>
      <c r="G48" s="356">
        <v>3.74</v>
      </c>
      <c r="H48" s="356">
        <v>2.5099999999999998</v>
      </c>
      <c r="I48" s="356">
        <v>2.44</v>
      </c>
      <c r="J48" s="357">
        <v>2.63</v>
      </c>
    </row>
    <row r="49" spans="2:10" ht="57.75" customHeight="1" thickBot="1" x14ac:dyDescent="0.2">
      <c r="B49" s="9"/>
      <c r="C49" s="1125" t="s">
        <v>6</v>
      </c>
      <c r="D49" s="1125"/>
      <c r="E49" s="1126"/>
      <c r="F49" s="358">
        <v>0.22</v>
      </c>
      <c r="G49" s="359">
        <v>1.66</v>
      </c>
      <c r="H49" s="359">
        <v>0.71</v>
      </c>
      <c r="I49" s="359" t="s">
        <v>520</v>
      </c>
      <c r="J49" s="360">
        <v>7.0000000000000007E-2</v>
      </c>
    </row>
    <row r="50" spans="2:10" ht="13.5" customHeight="1" x14ac:dyDescent="0.15"/>
  </sheetData>
  <sheetProtection algorithmName="SHA-512" hashValue="UxvapOCT916E6ilb/gK8q0/gVlmAcqD+iXAp/G2OIx9M6Z1Df2ePvhnXapV/vk8YIUxKfmNJ72jPG8ZQa27LOA==" saltValue="rIqXd8AthBowKn8eGQ8P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515</v>
      </c>
      <c r="G33" s="17" t="s">
        <v>516</v>
      </c>
      <c r="H33" s="17" t="s">
        <v>517</v>
      </c>
      <c r="I33" s="17" t="s">
        <v>518</v>
      </c>
      <c r="J33" s="18" t="s">
        <v>519</v>
      </c>
      <c r="K33" s="10"/>
      <c r="L33" s="10"/>
      <c r="M33" s="10"/>
      <c r="N33" s="10"/>
      <c r="O33" s="10"/>
      <c r="P33" s="10"/>
    </row>
    <row r="34" spans="1:16" ht="39" customHeight="1" x14ac:dyDescent="0.15">
      <c r="A34" s="10"/>
      <c r="B34" s="19"/>
      <c r="C34" s="1133" t="s">
        <v>521</v>
      </c>
      <c r="D34" s="1133"/>
      <c r="E34" s="1134"/>
      <c r="F34" s="20">
        <v>1.25</v>
      </c>
      <c r="G34" s="21">
        <v>2.2000000000000002</v>
      </c>
      <c r="H34" s="21">
        <v>2.92</v>
      </c>
      <c r="I34" s="21">
        <v>3.66</v>
      </c>
      <c r="J34" s="22">
        <v>3.26</v>
      </c>
      <c r="K34" s="10"/>
      <c r="L34" s="10"/>
      <c r="M34" s="10"/>
      <c r="N34" s="10"/>
      <c r="O34" s="10"/>
      <c r="P34" s="10"/>
    </row>
    <row r="35" spans="1:16" ht="39" customHeight="1" x14ac:dyDescent="0.15">
      <c r="A35" s="10"/>
      <c r="B35" s="23"/>
      <c r="C35" s="1127" t="s">
        <v>522</v>
      </c>
      <c r="D35" s="1128"/>
      <c r="E35" s="1129"/>
      <c r="F35" s="24">
        <v>1.95</v>
      </c>
      <c r="G35" s="25">
        <v>3.65</v>
      </c>
      <c r="H35" s="25">
        <v>2.4300000000000002</v>
      </c>
      <c r="I35" s="25">
        <v>2.35</v>
      </c>
      <c r="J35" s="26">
        <v>2.54</v>
      </c>
      <c r="K35" s="10"/>
      <c r="L35" s="10"/>
      <c r="M35" s="10"/>
      <c r="N35" s="10"/>
      <c r="O35" s="10"/>
      <c r="P35" s="10"/>
    </row>
    <row r="36" spans="1:16" ht="39" customHeight="1" x14ac:dyDescent="0.15">
      <c r="A36" s="10"/>
      <c r="B36" s="23"/>
      <c r="C36" s="1127" t="s">
        <v>523</v>
      </c>
      <c r="D36" s="1128"/>
      <c r="E36" s="1129"/>
      <c r="F36" s="24">
        <v>0</v>
      </c>
      <c r="G36" s="25">
        <v>0.01</v>
      </c>
      <c r="H36" s="25">
        <v>0.02</v>
      </c>
      <c r="I36" s="25">
        <v>0.02</v>
      </c>
      <c r="J36" s="26">
        <v>7.0000000000000007E-2</v>
      </c>
      <c r="K36" s="10"/>
      <c r="L36" s="10"/>
      <c r="M36" s="10"/>
      <c r="N36" s="10"/>
      <c r="O36" s="10"/>
      <c r="P36" s="10"/>
    </row>
    <row r="37" spans="1:16" ht="39" customHeight="1" x14ac:dyDescent="0.15">
      <c r="A37" s="10"/>
      <c r="B37" s="23"/>
      <c r="C37" s="1127" t="s">
        <v>524</v>
      </c>
      <c r="D37" s="1128"/>
      <c r="E37" s="1129"/>
      <c r="F37" s="24">
        <v>0.06</v>
      </c>
      <c r="G37" s="25">
        <v>0.06</v>
      </c>
      <c r="H37" s="25">
        <v>7.0000000000000007E-2</v>
      </c>
      <c r="I37" s="25">
        <v>7.0000000000000007E-2</v>
      </c>
      <c r="J37" s="26">
        <v>7.0000000000000007E-2</v>
      </c>
      <c r="K37" s="10"/>
      <c r="L37" s="10"/>
      <c r="M37" s="10"/>
      <c r="N37" s="10"/>
      <c r="O37" s="10"/>
      <c r="P37" s="10"/>
    </row>
    <row r="38" spans="1:16" ht="39" customHeight="1" x14ac:dyDescent="0.15">
      <c r="A38" s="10"/>
      <c r="B38" s="23"/>
      <c r="C38" s="1127" t="s">
        <v>525</v>
      </c>
      <c r="D38" s="1128"/>
      <c r="E38" s="1129"/>
      <c r="F38" s="24">
        <v>0</v>
      </c>
      <c r="G38" s="25">
        <v>0</v>
      </c>
      <c r="H38" s="25">
        <v>0</v>
      </c>
      <c r="I38" s="25">
        <v>0</v>
      </c>
      <c r="J38" s="26">
        <v>0</v>
      </c>
      <c r="K38" s="10"/>
      <c r="L38" s="10"/>
      <c r="M38" s="10"/>
      <c r="N38" s="10"/>
      <c r="O38" s="10"/>
      <c r="P38" s="10"/>
    </row>
    <row r="39" spans="1:16" ht="39" customHeight="1" x14ac:dyDescent="0.15">
      <c r="A39" s="10"/>
      <c r="B39" s="23"/>
      <c r="C39" s="1127" t="s">
        <v>526</v>
      </c>
      <c r="D39" s="1128"/>
      <c r="E39" s="1129"/>
      <c r="F39" s="24">
        <v>0</v>
      </c>
      <c r="G39" s="25">
        <v>0</v>
      </c>
      <c r="H39" s="25">
        <v>0</v>
      </c>
      <c r="I39" s="25">
        <v>0</v>
      </c>
      <c r="J39" s="26">
        <v>0</v>
      </c>
      <c r="K39" s="10"/>
      <c r="L39" s="10"/>
      <c r="M39" s="10"/>
      <c r="N39" s="10"/>
      <c r="O39" s="10"/>
      <c r="P39" s="10"/>
    </row>
    <row r="40" spans="1:16" ht="39" customHeight="1" x14ac:dyDescent="0.15">
      <c r="A40" s="10"/>
      <c r="B40" s="23"/>
      <c r="C40" s="1127" t="s">
        <v>527</v>
      </c>
      <c r="D40" s="1128"/>
      <c r="E40" s="1129"/>
      <c r="F40" s="24">
        <v>0</v>
      </c>
      <c r="G40" s="25">
        <v>0</v>
      </c>
      <c r="H40" s="25">
        <v>0</v>
      </c>
      <c r="I40" s="25">
        <v>0</v>
      </c>
      <c r="J40" s="26">
        <v>0</v>
      </c>
      <c r="K40" s="10"/>
      <c r="L40" s="10"/>
      <c r="M40" s="10"/>
      <c r="N40" s="10"/>
      <c r="O40" s="10"/>
      <c r="P40" s="10"/>
    </row>
    <row r="41" spans="1:16" ht="39" customHeight="1" x14ac:dyDescent="0.15">
      <c r="A41" s="10"/>
      <c r="B41" s="23"/>
      <c r="C41" s="1127" t="s">
        <v>528</v>
      </c>
      <c r="D41" s="1128"/>
      <c r="E41" s="1129"/>
      <c r="F41" s="24">
        <v>0</v>
      </c>
      <c r="G41" s="25">
        <v>0</v>
      </c>
      <c r="H41" s="25">
        <v>0</v>
      </c>
      <c r="I41" s="25">
        <v>0</v>
      </c>
      <c r="J41" s="26">
        <v>0</v>
      </c>
      <c r="K41" s="10"/>
      <c r="L41" s="10"/>
      <c r="M41" s="10"/>
      <c r="N41" s="10"/>
      <c r="O41" s="10"/>
      <c r="P41" s="10"/>
    </row>
    <row r="42" spans="1:16" ht="39" customHeight="1" x14ac:dyDescent="0.15">
      <c r="A42" s="10"/>
      <c r="B42" s="27"/>
      <c r="C42" s="1127" t="s">
        <v>529</v>
      </c>
      <c r="D42" s="1128"/>
      <c r="E42" s="1129"/>
      <c r="F42" s="24" t="s">
        <v>477</v>
      </c>
      <c r="G42" s="25" t="s">
        <v>477</v>
      </c>
      <c r="H42" s="25" t="s">
        <v>477</v>
      </c>
      <c r="I42" s="25" t="s">
        <v>477</v>
      </c>
      <c r="J42" s="26" t="s">
        <v>477</v>
      </c>
      <c r="K42" s="10"/>
      <c r="L42" s="10"/>
      <c r="M42" s="10"/>
      <c r="N42" s="10"/>
      <c r="O42" s="10"/>
      <c r="P42" s="10"/>
    </row>
    <row r="43" spans="1:16" ht="39" customHeight="1" thickBot="1" x14ac:dyDescent="0.2">
      <c r="A43" s="10"/>
      <c r="B43" s="28"/>
      <c r="C43" s="1130" t="s">
        <v>530</v>
      </c>
      <c r="D43" s="1131"/>
      <c r="E43" s="1132"/>
      <c r="F43" s="29">
        <v>0.19</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kVvf83yNRiNdJ7VMR+uCpEh8wSBlshYNNorD9yfdowK12r/cIff+zZ/5ip0u4OHz1jAvbPkSJtIoPUoUQyWNOg==" saltValue="Ax+i7PON6QGq+AiHI5eg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70" zoomScaleNormal="7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515</v>
      </c>
      <c r="L44" s="44" t="s">
        <v>516</v>
      </c>
      <c r="M44" s="44" t="s">
        <v>517</v>
      </c>
      <c r="N44" s="44" t="s">
        <v>518</v>
      </c>
      <c r="O44" s="45" t="s">
        <v>519</v>
      </c>
      <c r="P44" s="36"/>
      <c r="Q44" s="36"/>
      <c r="R44" s="36"/>
      <c r="S44" s="36"/>
      <c r="T44" s="36"/>
      <c r="U44" s="36"/>
    </row>
    <row r="45" spans="1:21" ht="30.75" customHeight="1" x14ac:dyDescent="0.15">
      <c r="A45" s="36"/>
      <c r="B45" s="1158" t="s">
        <v>10</v>
      </c>
      <c r="C45" s="1159"/>
      <c r="D45" s="46"/>
      <c r="E45" s="1164" t="s">
        <v>11</v>
      </c>
      <c r="F45" s="1164"/>
      <c r="G45" s="1164"/>
      <c r="H45" s="1164"/>
      <c r="I45" s="1164"/>
      <c r="J45" s="1165"/>
      <c r="K45" s="47">
        <v>62157</v>
      </c>
      <c r="L45" s="48">
        <v>59853</v>
      </c>
      <c r="M45" s="48">
        <v>60111</v>
      </c>
      <c r="N45" s="48">
        <v>60389</v>
      </c>
      <c r="O45" s="49">
        <v>60225</v>
      </c>
      <c r="P45" s="36"/>
      <c r="Q45" s="36"/>
      <c r="R45" s="36"/>
      <c r="S45" s="36"/>
      <c r="T45" s="36"/>
      <c r="U45" s="36"/>
    </row>
    <row r="46" spans="1:21" ht="30.75" customHeight="1" x14ac:dyDescent="0.15">
      <c r="A46" s="36"/>
      <c r="B46" s="1160"/>
      <c r="C46" s="1161"/>
      <c r="D46" s="50"/>
      <c r="E46" s="1137" t="s">
        <v>12</v>
      </c>
      <c r="F46" s="1137"/>
      <c r="G46" s="1137"/>
      <c r="H46" s="1137"/>
      <c r="I46" s="1137"/>
      <c r="J46" s="1138"/>
      <c r="K46" s="51" t="s">
        <v>477</v>
      </c>
      <c r="L46" s="52" t="s">
        <v>477</v>
      </c>
      <c r="M46" s="52" t="s">
        <v>477</v>
      </c>
      <c r="N46" s="52" t="s">
        <v>477</v>
      </c>
      <c r="O46" s="53" t="s">
        <v>477</v>
      </c>
      <c r="P46" s="36"/>
      <c r="Q46" s="36"/>
      <c r="R46" s="36"/>
      <c r="S46" s="36"/>
      <c r="T46" s="36"/>
      <c r="U46" s="36"/>
    </row>
    <row r="47" spans="1:21" ht="30.75" customHeight="1" x14ac:dyDescent="0.15">
      <c r="A47" s="36"/>
      <c r="B47" s="1160"/>
      <c r="C47" s="1161"/>
      <c r="D47" s="50"/>
      <c r="E47" s="1137" t="s">
        <v>13</v>
      </c>
      <c r="F47" s="1137"/>
      <c r="G47" s="1137"/>
      <c r="H47" s="1137"/>
      <c r="I47" s="1137"/>
      <c r="J47" s="1138"/>
      <c r="K47" s="51" t="s">
        <v>477</v>
      </c>
      <c r="L47" s="52" t="s">
        <v>477</v>
      </c>
      <c r="M47" s="52" t="s">
        <v>477</v>
      </c>
      <c r="N47" s="52" t="s">
        <v>477</v>
      </c>
      <c r="O47" s="53" t="s">
        <v>477</v>
      </c>
      <c r="P47" s="36"/>
      <c r="Q47" s="36"/>
      <c r="R47" s="36"/>
      <c r="S47" s="36"/>
      <c r="T47" s="36"/>
      <c r="U47" s="36"/>
    </row>
    <row r="48" spans="1:21" ht="30.75" customHeight="1" x14ac:dyDescent="0.15">
      <c r="A48" s="36"/>
      <c r="B48" s="1160"/>
      <c r="C48" s="1161"/>
      <c r="D48" s="50"/>
      <c r="E48" s="1137" t="s">
        <v>14</v>
      </c>
      <c r="F48" s="1137"/>
      <c r="G48" s="1137"/>
      <c r="H48" s="1137"/>
      <c r="I48" s="1137"/>
      <c r="J48" s="1138"/>
      <c r="K48" s="51">
        <v>1209</v>
      </c>
      <c r="L48" s="52">
        <v>1600</v>
      </c>
      <c r="M48" s="52">
        <v>1176</v>
      </c>
      <c r="N48" s="52">
        <v>1411</v>
      </c>
      <c r="O48" s="53">
        <v>1209</v>
      </c>
      <c r="P48" s="36"/>
      <c r="Q48" s="36"/>
      <c r="R48" s="36"/>
      <c r="S48" s="36"/>
      <c r="T48" s="36"/>
      <c r="U48" s="36"/>
    </row>
    <row r="49" spans="1:21" ht="30.75" customHeight="1" x14ac:dyDescent="0.15">
      <c r="A49" s="36"/>
      <c r="B49" s="1160"/>
      <c r="C49" s="1161"/>
      <c r="D49" s="50"/>
      <c r="E49" s="1137" t="s">
        <v>15</v>
      </c>
      <c r="F49" s="1137"/>
      <c r="G49" s="1137"/>
      <c r="H49" s="1137"/>
      <c r="I49" s="1137"/>
      <c r="J49" s="1138"/>
      <c r="K49" s="51" t="s">
        <v>477</v>
      </c>
      <c r="L49" s="52" t="s">
        <v>477</v>
      </c>
      <c r="M49" s="52" t="s">
        <v>477</v>
      </c>
      <c r="N49" s="52" t="s">
        <v>477</v>
      </c>
      <c r="O49" s="53" t="s">
        <v>477</v>
      </c>
      <c r="P49" s="36"/>
      <c r="Q49" s="36"/>
      <c r="R49" s="36"/>
      <c r="S49" s="36"/>
      <c r="T49" s="36"/>
      <c r="U49" s="36"/>
    </row>
    <row r="50" spans="1:21" ht="30.75" customHeight="1" x14ac:dyDescent="0.15">
      <c r="A50" s="36"/>
      <c r="B50" s="1160"/>
      <c r="C50" s="1161"/>
      <c r="D50" s="50"/>
      <c r="E50" s="1137" t="s">
        <v>16</v>
      </c>
      <c r="F50" s="1137"/>
      <c r="G50" s="1137"/>
      <c r="H50" s="1137"/>
      <c r="I50" s="1137"/>
      <c r="J50" s="1138"/>
      <c r="K50" s="51">
        <v>294</v>
      </c>
      <c r="L50" s="52">
        <v>223</v>
      </c>
      <c r="M50" s="52">
        <v>202</v>
      </c>
      <c r="N50" s="52">
        <v>180</v>
      </c>
      <c r="O50" s="53">
        <v>93</v>
      </c>
      <c r="P50" s="36"/>
      <c r="Q50" s="36"/>
      <c r="R50" s="36"/>
      <c r="S50" s="36"/>
      <c r="T50" s="36"/>
      <c r="U50" s="36"/>
    </row>
    <row r="51" spans="1:21" ht="30.75" customHeight="1" x14ac:dyDescent="0.15">
      <c r="A51" s="36"/>
      <c r="B51" s="1162"/>
      <c r="C51" s="1163"/>
      <c r="D51" s="54"/>
      <c r="E51" s="1137" t="s">
        <v>17</v>
      </c>
      <c r="F51" s="1137"/>
      <c r="G51" s="1137"/>
      <c r="H51" s="1137"/>
      <c r="I51" s="1137"/>
      <c r="J51" s="1138"/>
      <c r="K51" s="51">
        <v>12</v>
      </c>
      <c r="L51" s="52">
        <v>14</v>
      </c>
      <c r="M51" s="52">
        <v>1</v>
      </c>
      <c r="N51" s="52">
        <v>0</v>
      </c>
      <c r="O51" s="53">
        <v>1</v>
      </c>
      <c r="P51" s="36"/>
      <c r="Q51" s="36"/>
      <c r="R51" s="36"/>
      <c r="S51" s="36"/>
      <c r="T51" s="36"/>
      <c r="U51" s="36"/>
    </row>
    <row r="52" spans="1:21" ht="30.75" customHeight="1" x14ac:dyDescent="0.15">
      <c r="A52" s="36"/>
      <c r="B52" s="1135" t="s">
        <v>18</v>
      </c>
      <c r="C52" s="1136"/>
      <c r="D52" s="54"/>
      <c r="E52" s="1137" t="s">
        <v>19</v>
      </c>
      <c r="F52" s="1137"/>
      <c r="G52" s="1137"/>
      <c r="H52" s="1137"/>
      <c r="I52" s="1137"/>
      <c r="J52" s="1138"/>
      <c r="K52" s="51">
        <v>43379</v>
      </c>
      <c r="L52" s="52">
        <v>40074</v>
      </c>
      <c r="M52" s="52">
        <v>38876</v>
      </c>
      <c r="N52" s="52">
        <v>37785</v>
      </c>
      <c r="O52" s="53">
        <v>36523</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20293</v>
      </c>
      <c r="L53" s="57">
        <v>21616</v>
      </c>
      <c r="M53" s="57">
        <v>22614</v>
      </c>
      <c r="N53" s="57">
        <v>24195</v>
      </c>
      <c r="O53" s="58">
        <v>25005</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531</v>
      </c>
      <c r="P55" s="36"/>
      <c r="Q55" s="36"/>
      <c r="R55" s="36"/>
      <c r="S55" s="36"/>
      <c r="T55" s="36"/>
      <c r="U55" s="36"/>
    </row>
    <row r="56" spans="1:21" ht="30.75" customHeight="1" thickBot="1" x14ac:dyDescent="0.2">
      <c r="A56" s="36"/>
      <c r="B56" s="62"/>
      <c r="C56" s="63"/>
      <c r="D56" s="63"/>
      <c r="E56" s="64"/>
      <c r="F56" s="64"/>
      <c r="G56" s="64"/>
      <c r="H56" s="64"/>
      <c r="I56" s="64"/>
      <c r="J56" s="65" t="s">
        <v>3</v>
      </c>
      <c r="K56" s="66" t="s">
        <v>532</v>
      </c>
      <c r="L56" s="67" t="s">
        <v>533</v>
      </c>
      <c r="M56" s="67" t="s">
        <v>534</v>
      </c>
      <c r="N56" s="67" t="s">
        <v>535</v>
      </c>
      <c r="O56" s="68" t="s">
        <v>536</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c r="L57" s="70"/>
      <c r="M57" s="70"/>
      <c r="N57" s="70"/>
      <c r="O57" s="71"/>
      <c r="P57" s="36"/>
      <c r="Q57" s="36"/>
      <c r="R57" s="36"/>
      <c r="S57" s="36"/>
      <c r="T57" s="36"/>
      <c r="U57" s="36"/>
    </row>
    <row r="58" spans="1:21" ht="30.75" customHeight="1" x14ac:dyDescent="0.15">
      <c r="A58" s="36"/>
      <c r="B58" s="1145"/>
      <c r="C58" s="1146"/>
      <c r="D58" s="1152" t="s">
        <v>26</v>
      </c>
      <c r="E58" s="1153"/>
      <c r="F58" s="1153"/>
      <c r="G58" s="1153"/>
      <c r="H58" s="1153"/>
      <c r="I58" s="1153"/>
      <c r="J58" s="1154"/>
      <c r="K58" s="72"/>
      <c r="L58" s="73"/>
      <c r="M58" s="73"/>
      <c r="N58" s="73"/>
      <c r="O58" s="74"/>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c r="L59" s="76"/>
      <c r="M59" s="76"/>
      <c r="N59" s="76"/>
      <c r="O59" s="77"/>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ffk0jGKjTE7kWYA/YxKet7M++QzLbiBvfs4QNokVHgVsLW03TzbzdyYcZE96lcDM2R3Y6hmT1YQP/9R1fKd1pA==" saltValue="6GOfF5nxsFSLkovTiojI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515</v>
      </c>
      <c r="J40" s="363" t="s">
        <v>516</v>
      </c>
      <c r="K40" s="363" t="s">
        <v>517</v>
      </c>
      <c r="L40" s="363" t="s">
        <v>518</v>
      </c>
      <c r="M40" s="364" t="s">
        <v>519</v>
      </c>
    </row>
    <row r="41" spans="2:13" ht="27.75" customHeight="1" x14ac:dyDescent="0.15">
      <c r="B41" s="1178" t="s">
        <v>30</v>
      </c>
      <c r="C41" s="1179"/>
      <c r="D41" s="87"/>
      <c r="E41" s="1180" t="s">
        <v>31</v>
      </c>
      <c r="F41" s="1180"/>
      <c r="G41" s="1180"/>
      <c r="H41" s="1181"/>
      <c r="I41" s="365">
        <v>865004</v>
      </c>
      <c r="J41" s="366">
        <v>860813</v>
      </c>
      <c r="K41" s="366">
        <v>851547</v>
      </c>
      <c r="L41" s="366">
        <v>824610</v>
      </c>
      <c r="M41" s="367">
        <v>797454</v>
      </c>
    </row>
    <row r="42" spans="2:13" ht="27.75" customHeight="1" x14ac:dyDescent="0.15">
      <c r="B42" s="1168"/>
      <c r="C42" s="1169"/>
      <c r="D42" s="88"/>
      <c r="E42" s="1172" t="s">
        <v>32</v>
      </c>
      <c r="F42" s="1172"/>
      <c r="G42" s="1172"/>
      <c r="H42" s="1173"/>
      <c r="I42" s="368">
        <v>613</v>
      </c>
      <c r="J42" s="369">
        <v>373</v>
      </c>
      <c r="K42" s="369">
        <v>248</v>
      </c>
      <c r="L42" s="369">
        <v>43</v>
      </c>
      <c r="M42" s="370" t="s">
        <v>477</v>
      </c>
    </row>
    <row r="43" spans="2:13" ht="27.75" customHeight="1" x14ac:dyDescent="0.15">
      <c r="B43" s="1168"/>
      <c r="C43" s="1169"/>
      <c r="D43" s="88"/>
      <c r="E43" s="1172" t="s">
        <v>33</v>
      </c>
      <c r="F43" s="1172"/>
      <c r="G43" s="1172"/>
      <c r="H43" s="1173"/>
      <c r="I43" s="368">
        <v>16428</v>
      </c>
      <c r="J43" s="369">
        <v>16750</v>
      </c>
      <c r="K43" s="369">
        <v>15822</v>
      </c>
      <c r="L43" s="369">
        <v>15274</v>
      </c>
      <c r="M43" s="370">
        <v>15167</v>
      </c>
    </row>
    <row r="44" spans="2:13" ht="27.75" customHeight="1" x14ac:dyDescent="0.15">
      <c r="B44" s="1168"/>
      <c r="C44" s="1169"/>
      <c r="D44" s="88"/>
      <c r="E44" s="1172" t="s">
        <v>34</v>
      </c>
      <c r="F44" s="1172"/>
      <c r="G44" s="1172"/>
      <c r="H44" s="1173"/>
      <c r="I44" s="368" t="s">
        <v>477</v>
      </c>
      <c r="J44" s="369" t="s">
        <v>477</v>
      </c>
      <c r="K44" s="369" t="s">
        <v>477</v>
      </c>
      <c r="L44" s="369" t="s">
        <v>477</v>
      </c>
      <c r="M44" s="370" t="s">
        <v>477</v>
      </c>
    </row>
    <row r="45" spans="2:13" ht="27.75" customHeight="1" x14ac:dyDescent="0.15">
      <c r="B45" s="1168"/>
      <c r="C45" s="1169"/>
      <c r="D45" s="88"/>
      <c r="E45" s="1172" t="s">
        <v>35</v>
      </c>
      <c r="F45" s="1172"/>
      <c r="G45" s="1172"/>
      <c r="H45" s="1173"/>
      <c r="I45" s="368">
        <v>101621</v>
      </c>
      <c r="J45" s="369">
        <v>95958</v>
      </c>
      <c r="K45" s="369">
        <v>91121</v>
      </c>
      <c r="L45" s="369">
        <v>88464</v>
      </c>
      <c r="M45" s="370">
        <v>87514</v>
      </c>
    </row>
    <row r="46" spans="2:13" ht="27.75" customHeight="1" x14ac:dyDescent="0.15">
      <c r="B46" s="1168"/>
      <c r="C46" s="1169"/>
      <c r="D46" s="89"/>
      <c r="E46" s="1182" t="s">
        <v>36</v>
      </c>
      <c r="F46" s="1182"/>
      <c r="G46" s="1182"/>
      <c r="H46" s="1183"/>
      <c r="I46" s="368">
        <v>48</v>
      </c>
      <c r="J46" s="369">
        <v>67</v>
      </c>
      <c r="K46" s="369">
        <v>35</v>
      </c>
      <c r="L46" s="369">
        <v>8</v>
      </c>
      <c r="M46" s="370">
        <v>18</v>
      </c>
    </row>
    <row r="47" spans="2:13" ht="27.75" customHeight="1" x14ac:dyDescent="0.15">
      <c r="B47" s="1168"/>
      <c r="C47" s="1169"/>
      <c r="D47" s="90"/>
      <c r="E47" s="1184" t="s">
        <v>37</v>
      </c>
      <c r="F47" s="1185"/>
      <c r="G47" s="1185"/>
      <c r="H47" s="1186"/>
      <c r="I47" s="368" t="s">
        <v>477</v>
      </c>
      <c r="J47" s="369" t="s">
        <v>477</v>
      </c>
      <c r="K47" s="369" t="s">
        <v>477</v>
      </c>
      <c r="L47" s="369" t="s">
        <v>477</v>
      </c>
      <c r="M47" s="370" t="s">
        <v>477</v>
      </c>
    </row>
    <row r="48" spans="2:13" ht="27.75" customHeight="1" x14ac:dyDescent="0.15">
      <c r="B48" s="1168"/>
      <c r="C48" s="1169"/>
      <c r="D48" s="88"/>
      <c r="E48" s="1172" t="s">
        <v>38</v>
      </c>
      <c r="F48" s="1172"/>
      <c r="G48" s="1172"/>
      <c r="H48" s="1173"/>
      <c r="I48" s="368" t="s">
        <v>477</v>
      </c>
      <c r="J48" s="369" t="s">
        <v>477</v>
      </c>
      <c r="K48" s="369" t="s">
        <v>477</v>
      </c>
      <c r="L48" s="369" t="s">
        <v>477</v>
      </c>
      <c r="M48" s="370" t="s">
        <v>477</v>
      </c>
    </row>
    <row r="49" spans="2:13" ht="27.75" customHeight="1" x14ac:dyDescent="0.15">
      <c r="B49" s="1170"/>
      <c r="C49" s="1171"/>
      <c r="D49" s="88"/>
      <c r="E49" s="1172" t="s">
        <v>39</v>
      </c>
      <c r="F49" s="1172"/>
      <c r="G49" s="1172"/>
      <c r="H49" s="1173"/>
      <c r="I49" s="368" t="s">
        <v>477</v>
      </c>
      <c r="J49" s="369" t="s">
        <v>477</v>
      </c>
      <c r="K49" s="369" t="s">
        <v>477</v>
      </c>
      <c r="L49" s="369" t="s">
        <v>477</v>
      </c>
      <c r="M49" s="370" t="s">
        <v>477</v>
      </c>
    </row>
    <row r="50" spans="2:13" ht="27.75" customHeight="1" x14ac:dyDescent="0.15">
      <c r="B50" s="1166" t="s">
        <v>40</v>
      </c>
      <c r="C50" s="1167"/>
      <c r="D50" s="91"/>
      <c r="E50" s="1172" t="s">
        <v>41</v>
      </c>
      <c r="F50" s="1172"/>
      <c r="G50" s="1172"/>
      <c r="H50" s="1173"/>
      <c r="I50" s="368">
        <v>42314</v>
      </c>
      <c r="J50" s="369">
        <v>42121</v>
      </c>
      <c r="K50" s="369">
        <v>58453</v>
      </c>
      <c r="L50" s="369">
        <v>69445</v>
      </c>
      <c r="M50" s="370">
        <v>72631</v>
      </c>
    </row>
    <row r="51" spans="2:13" ht="27.75" customHeight="1" x14ac:dyDescent="0.15">
      <c r="B51" s="1168"/>
      <c r="C51" s="1169"/>
      <c r="D51" s="88"/>
      <c r="E51" s="1172" t="s">
        <v>42</v>
      </c>
      <c r="F51" s="1172"/>
      <c r="G51" s="1172"/>
      <c r="H51" s="1173"/>
      <c r="I51" s="368">
        <v>14437</v>
      </c>
      <c r="J51" s="369">
        <v>14144</v>
      </c>
      <c r="K51" s="369">
        <v>13780</v>
      </c>
      <c r="L51" s="369">
        <v>13364</v>
      </c>
      <c r="M51" s="370">
        <v>12976</v>
      </c>
    </row>
    <row r="52" spans="2:13" ht="27.75" customHeight="1" x14ac:dyDescent="0.15">
      <c r="B52" s="1170"/>
      <c r="C52" s="1171"/>
      <c r="D52" s="88"/>
      <c r="E52" s="1172" t="s">
        <v>43</v>
      </c>
      <c r="F52" s="1172"/>
      <c r="G52" s="1172"/>
      <c r="H52" s="1173"/>
      <c r="I52" s="368">
        <v>485289</v>
      </c>
      <c r="J52" s="369">
        <v>478869</v>
      </c>
      <c r="K52" s="369">
        <v>472393</v>
      </c>
      <c r="L52" s="369">
        <v>450819</v>
      </c>
      <c r="M52" s="370">
        <v>428202</v>
      </c>
    </row>
    <row r="53" spans="2:13" ht="27.75" customHeight="1" thickBot="1" x14ac:dyDescent="0.2">
      <c r="B53" s="1174" t="s">
        <v>20</v>
      </c>
      <c r="C53" s="1175"/>
      <c r="D53" s="92"/>
      <c r="E53" s="1176" t="s">
        <v>44</v>
      </c>
      <c r="F53" s="1176"/>
      <c r="G53" s="1176"/>
      <c r="H53" s="1177"/>
      <c r="I53" s="371">
        <v>441674</v>
      </c>
      <c r="J53" s="372">
        <v>438828</v>
      </c>
      <c r="K53" s="372">
        <v>414148</v>
      </c>
      <c r="L53" s="372">
        <v>394770</v>
      </c>
      <c r="M53" s="373">
        <v>386344</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vW8w8mir8Q58m16fky+s2OwD7axgJhmfbXDP3tmx412YWVtyn4wjvp5ofC5nUOOsKGpPDPIthBZFJOqCMB1aSg==" saltValue="B/gUdouaFT/vdc5/KsXN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517</v>
      </c>
      <c r="G54" s="100" t="s">
        <v>518</v>
      </c>
      <c r="H54" s="101" t="s">
        <v>519</v>
      </c>
    </row>
    <row r="55" spans="2:8" ht="52.5" customHeight="1" x14ac:dyDescent="0.15">
      <c r="B55" s="102"/>
      <c r="C55" s="1192" t="s">
        <v>46</v>
      </c>
      <c r="D55" s="1192"/>
      <c r="E55" s="1193"/>
      <c r="F55" s="103">
        <v>16878</v>
      </c>
      <c r="G55" s="103">
        <v>17082</v>
      </c>
      <c r="H55" s="104">
        <v>16711</v>
      </c>
    </row>
    <row r="56" spans="2:8" ht="52.5" customHeight="1" x14ac:dyDescent="0.15">
      <c r="B56" s="105"/>
      <c r="C56" s="1194" t="s">
        <v>47</v>
      </c>
      <c r="D56" s="1194"/>
      <c r="E56" s="1195"/>
      <c r="F56" s="106">
        <v>28334</v>
      </c>
      <c r="G56" s="106">
        <v>29694</v>
      </c>
      <c r="H56" s="107">
        <v>30750</v>
      </c>
    </row>
    <row r="57" spans="2:8" ht="53.25" customHeight="1" x14ac:dyDescent="0.15">
      <c r="B57" s="105"/>
      <c r="C57" s="1196" t="s">
        <v>48</v>
      </c>
      <c r="D57" s="1196"/>
      <c r="E57" s="1197"/>
      <c r="F57" s="108">
        <v>19598</v>
      </c>
      <c r="G57" s="108">
        <v>29462</v>
      </c>
      <c r="H57" s="109">
        <v>32118</v>
      </c>
    </row>
    <row r="58" spans="2:8" ht="45.75" customHeight="1" x14ac:dyDescent="0.15">
      <c r="B58" s="110"/>
      <c r="C58" s="1187" t="s">
        <v>574</v>
      </c>
      <c r="D58" s="1188"/>
      <c r="E58" s="1189"/>
      <c r="F58" s="111">
        <v>2</v>
      </c>
      <c r="G58" s="111">
        <v>8711</v>
      </c>
      <c r="H58" s="112">
        <v>10189</v>
      </c>
    </row>
    <row r="59" spans="2:8" ht="45.75" customHeight="1" x14ac:dyDescent="0.15">
      <c r="B59" s="110"/>
      <c r="C59" s="1187" t="s">
        <v>571</v>
      </c>
      <c r="D59" s="1188"/>
      <c r="E59" s="1189"/>
      <c r="F59" s="111">
        <v>5023</v>
      </c>
      <c r="G59" s="111">
        <v>5031</v>
      </c>
      <c r="H59" s="112">
        <v>5027</v>
      </c>
    </row>
    <row r="60" spans="2:8" ht="45.75" customHeight="1" x14ac:dyDescent="0.15">
      <c r="B60" s="110"/>
      <c r="C60" s="1187" t="s">
        <v>572</v>
      </c>
      <c r="D60" s="1188"/>
      <c r="E60" s="1189"/>
      <c r="F60" s="111">
        <v>4007</v>
      </c>
      <c r="G60" s="111">
        <v>4284</v>
      </c>
      <c r="H60" s="112">
        <v>2596</v>
      </c>
    </row>
    <row r="61" spans="2:8" ht="45.75" customHeight="1" x14ac:dyDescent="0.15">
      <c r="B61" s="110"/>
      <c r="C61" s="1187" t="s">
        <v>575</v>
      </c>
      <c r="D61" s="1188"/>
      <c r="E61" s="1189"/>
      <c r="F61" s="111">
        <v>1</v>
      </c>
      <c r="G61" s="111">
        <v>1</v>
      </c>
      <c r="H61" s="112">
        <v>2549</v>
      </c>
    </row>
    <row r="62" spans="2:8" ht="45.75" customHeight="1" thickBot="1" x14ac:dyDescent="0.2">
      <c r="B62" s="113"/>
      <c r="C62" s="1187" t="s">
        <v>573</v>
      </c>
      <c r="D62" s="1188"/>
      <c r="E62" s="1189"/>
      <c r="F62" s="114">
        <v>2871</v>
      </c>
      <c r="G62" s="114">
        <v>2999</v>
      </c>
      <c r="H62" s="115">
        <v>2360</v>
      </c>
    </row>
    <row r="63" spans="2:8" ht="52.5" customHeight="1" thickBot="1" x14ac:dyDescent="0.2">
      <c r="B63" s="116"/>
      <c r="C63" s="1190" t="s">
        <v>49</v>
      </c>
      <c r="D63" s="1190"/>
      <c r="E63" s="1191"/>
      <c r="F63" s="117">
        <v>64809</v>
      </c>
      <c r="G63" s="117">
        <v>76238</v>
      </c>
      <c r="H63" s="118">
        <v>79579</v>
      </c>
    </row>
    <row r="64" spans="2:8" x14ac:dyDescent="0.15"/>
  </sheetData>
  <sheetProtection algorithmName="SHA-512" hashValue="C2fe2+vkt1R/guLEqZVZ2VqljWTogsCFcDwCkZvMgXGz13KQnc4XMAH0RRjxIhRu/b4eGd1Dx40HcZDhtGum8g==" saltValue="AilKTJlZJeknzEIualvI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508</v>
      </c>
      <c r="B3" s="134"/>
      <c r="C3" s="135"/>
      <c r="D3" s="136">
        <v>63419</v>
      </c>
      <c r="E3" s="137"/>
      <c r="F3" s="138">
        <v>91743</v>
      </c>
      <c r="G3" s="139"/>
      <c r="H3" s="140"/>
    </row>
    <row r="4" spans="1:8" x14ac:dyDescent="0.15">
      <c r="A4" s="141"/>
      <c r="B4" s="142"/>
      <c r="C4" s="143"/>
      <c r="D4" s="144">
        <v>21544</v>
      </c>
      <c r="E4" s="145"/>
      <c r="F4" s="146">
        <v>21872</v>
      </c>
      <c r="G4" s="147"/>
      <c r="H4" s="148"/>
    </row>
    <row r="5" spans="1:8" x14ac:dyDescent="0.15">
      <c r="A5" s="129" t="s">
        <v>510</v>
      </c>
      <c r="B5" s="134"/>
      <c r="C5" s="135"/>
      <c r="D5" s="136">
        <v>67962</v>
      </c>
      <c r="E5" s="137"/>
      <c r="F5" s="138">
        <v>95429</v>
      </c>
      <c r="G5" s="139"/>
      <c r="H5" s="140"/>
    </row>
    <row r="6" spans="1:8" x14ac:dyDescent="0.15">
      <c r="A6" s="141"/>
      <c r="B6" s="142"/>
      <c r="C6" s="143"/>
      <c r="D6" s="144">
        <v>18525</v>
      </c>
      <c r="E6" s="145"/>
      <c r="F6" s="146">
        <v>19371</v>
      </c>
      <c r="G6" s="147"/>
      <c r="H6" s="148"/>
    </row>
    <row r="7" spans="1:8" x14ac:dyDescent="0.15">
      <c r="A7" s="129" t="s">
        <v>511</v>
      </c>
      <c r="B7" s="134"/>
      <c r="C7" s="135"/>
      <c r="D7" s="136">
        <v>67281</v>
      </c>
      <c r="E7" s="137"/>
      <c r="F7" s="138">
        <v>93540</v>
      </c>
      <c r="G7" s="139"/>
      <c r="H7" s="140"/>
    </row>
    <row r="8" spans="1:8" x14ac:dyDescent="0.15">
      <c r="A8" s="141"/>
      <c r="B8" s="142"/>
      <c r="C8" s="143"/>
      <c r="D8" s="144">
        <v>22117</v>
      </c>
      <c r="E8" s="145"/>
      <c r="F8" s="146">
        <v>20617</v>
      </c>
      <c r="G8" s="147"/>
      <c r="H8" s="148"/>
    </row>
    <row r="9" spans="1:8" x14ac:dyDescent="0.15">
      <c r="A9" s="129" t="s">
        <v>512</v>
      </c>
      <c r="B9" s="134"/>
      <c r="C9" s="135"/>
      <c r="D9" s="136">
        <v>61472</v>
      </c>
      <c r="E9" s="137"/>
      <c r="F9" s="138">
        <v>88232</v>
      </c>
      <c r="G9" s="139"/>
      <c r="H9" s="140"/>
    </row>
    <row r="10" spans="1:8" x14ac:dyDescent="0.15">
      <c r="A10" s="141"/>
      <c r="B10" s="142"/>
      <c r="C10" s="143"/>
      <c r="D10" s="144">
        <v>23241</v>
      </c>
      <c r="E10" s="145"/>
      <c r="F10" s="146">
        <v>18955</v>
      </c>
      <c r="G10" s="147"/>
      <c r="H10" s="148"/>
    </row>
    <row r="11" spans="1:8" x14ac:dyDescent="0.15">
      <c r="A11" s="129" t="s">
        <v>513</v>
      </c>
      <c r="B11" s="134"/>
      <c r="C11" s="135"/>
      <c r="D11" s="136">
        <v>67779</v>
      </c>
      <c r="E11" s="137"/>
      <c r="F11" s="138">
        <v>88906</v>
      </c>
      <c r="G11" s="139"/>
      <c r="H11" s="140"/>
    </row>
    <row r="12" spans="1:8" x14ac:dyDescent="0.15">
      <c r="A12" s="141"/>
      <c r="B12" s="142"/>
      <c r="C12" s="149"/>
      <c r="D12" s="144">
        <v>25382</v>
      </c>
      <c r="E12" s="145"/>
      <c r="F12" s="146">
        <v>19827</v>
      </c>
      <c r="G12" s="147"/>
      <c r="H12" s="148"/>
    </row>
    <row r="13" spans="1:8" x14ac:dyDescent="0.15">
      <c r="A13" s="129"/>
      <c r="B13" s="134"/>
      <c r="C13" s="150"/>
      <c r="D13" s="151">
        <v>65583</v>
      </c>
      <c r="E13" s="152"/>
      <c r="F13" s="153">
        <v>91570</v>
      </c>
      <c r="G13" s="154"/>
      <c r="H13" s="140"/>
    </row>
    <row r="14" spans="1:8" x14ac:dyDescent="0.15">
      <c r="A14" s="141"/>
      <c r="B14" s="142"/>
      <c r="C14" s="143"/>
      <c r="D14" s="144">
        <v>22162</v>
      </c>
      <c r="E14" s="145"/>
      <c r="F14" s="146">
        <v>20128</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2.0299999999999998</v>
      </c>
      <c r="C19" s="155">
        <f>ROUND(VALUE(SUBSTITUTE(実質収支比率等に係る経年分析!G$48,"▲","-")),2)</f>
        <v>3.74</v>
      </c>
      <c r="D19" s="155">
        <f>ROUND(VALUE(SUBSTITUTE(実質収支比率等に係る経年分析!H$48,"▲","-")),2)</f>
        <v>2.5099999999999998</v>
      </c>
      <c r="E19" s="155">
        <f>ROUND(VALUE(SUBSTITUTE(実質収支比率等に係る経年分析!I$48,"▲","-")),2)</f>
        <v>2.44</v>
      </c>
      <c r="F19" s="155">
        <f>ROUND(VALUE(SUBSTITUTE(実質収支比率等に係る経年分析!J$48,"▲","-")),2)</f>
        <v>2.63</v>
      </c>
    </row>
    <row r="20" spans="1:11" x14ac:dyDescent="0.15">
      <c r="A20" s="155" t="s">
        <v>54</v>
      </c>
      <c r="B20" s="155">
        <f>ROUND(VALUE(SUBSTITUTE(実質収支比率等に係る経年分析!F$47,"▲","-")),2)</f>
        <v>4.74</v>
      </c>
      <c r="C20" s="155">
        <f>ROUND(VALUE(SUBSTITUTE(実質収支比率等に係る経年分析!G$47,"▲","-")),2)</f>
        <v>4.62</v>
      </c>
      <c r="D20" s="155">
        <f>ROUND(VALUE(SUBSTITUTE(実質収支比率等に係る経年分析!H$47,"▲","-")),2)</f>
        <v>6.12</v>
      </c>
      <c r="E20" s="155">
        <f>ROUND(VALUE(SUBSTITUTE(実質収支比率等に係る経年分析!I$47,"▲","-")),2)</f>
        <v>6.36</v>
      </c>
      <c r="F20" s="155">
        <f>ROUND(VALUE(SUBSTITUTE(実質収支比率等に係る経年分析!J$47,"▲","-")),2)</f>
        <v>6.19</v>
      </c>
    </row>
    <row r="21" spans="1:11" x14ac:dyDescent="0.15">
      <c r="A21" s="155" t="s">
        <v>55</v>
      </c>
      <c r="B21" s="155">
        <f>IF(ISNUMBER(VALUE(SUBSTITUTE(実質収支比率等に係る経年分析!F$49,"▲","-"))),ROUND(VALUE(SUBSTITUTE(実質収支比率等に係る経年分析!F$49,"▲","-")),2),NA())</f>
        <v>0.22</v>
      </c>
      <c r="C21" s="155">
        <f>IF(ISNUMBER(VALUE(SUBSTITUTE(実質収支比率等に係る経年分析!G$49,"▲","-"))),ROUND(VALUE(SUBSTITUTE(実質収支比率等に係る経年分析!G$49,"▲","-")),2),NA())</f>
        <v>1.66</v>
      </c>
      <c r="D21" s="155">
        <f>IF(ISNUMBER(VALUE(SUBSTITUTE(実質収支比率等に係る経年分析!H$49,"▲","-"))),ROUND(VALUE(SUBSTITUTE(実質収支比率等に係る経年分析!H$49,"▲","-")),2),NA())</f>
        <v>0.71</v>
      </c>
      <c r="E21" s="155">
        <f>IF(ISNUMBER(VALUE(SUBSTITUTE(実質収支比率等に係る経年分析!I$49,"▲","-"))),ROUND(VALUE(SUBSTITUTE(実質収支比率等に係る経年分析!I$49,"▲","-")),2),NA())</f>
        <v>-7.0000000000000007E-2</v>
      </c>
      <c r="F21" s="155">
        <f>IF(ISNUMBER(VALUE(SUBSTITUTE(実質収支比率等に係る経年分析!J$49,"▲","-"))),ROUND(VALUE(SUBSTITUTE(実質収支比率等に係る経年分析!J$49,"▲","-")),2),NA())</f>
        <v>7.0000000000000007E-2</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0.19</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中小企業高度化資金特別会計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母子父子寡婦福祉資金特別会計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15">
      <c r="A31" s="156" t="str">
        <f>IF(連結実質赤字比率に係る赤字・黒字の構成分析!C$39="",NA(),連結実質赤字比率に係る赤字・黒字の構成分析!C$39)</f>
        <v>集中管理特別会計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v>
      </c>
    </row>
    <row r="32" spans="1:11" x14ac:dyDescent="0.15">
      <c r="A32" s="156" t="str">
        <f>IF(連結実質赤字比率に係る赤字・黒字の構成分析!C$38="",NA(),連結実質赤字比率に係る赤字・黒字の構成分析!C$38)</f>
        <v>奨学金特別会計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v>
      </c>
    </row>
    <row r="33" spans="1:16" x14ac:dyDescent="0.15">
      <c r="A33" s="156" t="str">
        <f>IF(連結実質赤字比率に係る赤字・黒字の構成分析!C$37="",NA(),連結実質赤字比率に係る赤字・黒字の構成分析!C$37)</f>
        <v>証紙特別会計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0.06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0.06</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7.0000000000000007E-2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7.0000000000000007E-2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7.0000000000000007E-2</v>
      </c>
    </row>
    <row r="34" spans="1:16" x14ac:dyDescent="0.15">
      <c r="A34" s="156" t="str">
        <f>IF(連結実質赤字比率に係る赤字・黒字の構成分析!C$36="",NA(),連結実質赤字比率に係る赤字・黒字の構成分析!C$36)</f>
        <v>香川県流域下水道事業会計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0.01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0.02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0.02</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7.0000000000000007E-2</v>
      </c>
    </row>
    <row r="35" spans="1:16" x14ac:dyDescent="0.15">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1.95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3.65</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2.4300000000000002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2.35</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2.54</v>
      </c>
    </row>
    <row r="36" spans="1:16" x14ac:dyDescent="0.15">
      <c r="A36" s="156" t="str">
        <f>IF(連結実質赤字比率に係る赤字・黒字の構成分析!C$34="",NA(),連結実質赤字比率に係る赤字・黒字の構成分析!C$34)</f>
        <v>香川県立病院事業会計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1.25</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2.2000000000000002</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2.92</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3.66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3.26</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43379</v>
      </c>
      <c r="E42" s="157"/>
      <c r="F42" s="157"/>
      <c r="G42" s="157">
        <f>'実質公債費比率（分子）の構造'!L$52</f>
        <v>40074</v>
      </c>
      <c r="H42" s="157"/>
      <c r="I42" s="157"/>
      <c r="J42" s="157">
        <f>'実質公債費比率（分子）の構造'!M$52</f>
        <v>38876</v>
      </c>
      <c r="K42" s="157"/>
      <c r="L42" s="157"/>
      <c r="M42" s="157">
        <f>'実質公債費比率（分子）の構造'!N$52</f>
        <v>37785</v>
      </c>
      <c r="N42" s="157"/>
      <c r="O42" s="157"/>
      <c r="P42" s="157">
        <f>'実質公債費比率（分子）の構造'!O$52</f>
        <v>36523</v>
      </c>
    </row>
    <row r="43" spans="1:16" x14ac:dyDescent="0.15">
      <c r="A43" s="157" t="s">
        <v>17</v>
      </c>
      <c r="B43" s="157">
        <f>'実質公債費比率（分子）の構造'!K$51</f>
        <v>12</v>
      </c>
      <c r="C43" s="157"/>
      <c r="D43" s="157"/>
      <c r="E43" s="157">
        <f>'実質公債費比率（分子）の構造'!L$51</f>
        <v>14</v>
      </c>
      <c r="F43" s="157"/>
      <c r="G43" s="157"/>
      <c r="H43" s="157">
        <f>'実質公債費比率（分子）の構造'!M$51</f>
        <v>1</v>
      </c>
      <c r="I43" s="157"/>
      <c r="J43" s="157"/>
      <c r="K43" s="157">
        <f>'実質公債費比率（分子）の構造'!N$51</f>
        <v>0</v>
      </c>
      <c r="L43" s="157"/>
      <c r="M43" s="157"/>
      <c r="N43" s="157">
        <f>'実質公債費比率（分子）の構造'!O$51</f>
        <v>1</v>
      </c>
      <c r="O43" s="157"/>
      <c r="P43" s="157"/>
    </row>
    <row r="44" spans="1:16" x14ac:dyDescent="0.15">
      <c r="A44" s="157" t="s">
        <v>63</v>
      </c>
      <c r="B44" s="157">
        <f>'実質公債費比率（分子）の構造'!K$50</f>
        <v>294</v>
      </c>
      <c r="C44" s="157"/>
      <c r="D44" s="157"/>
      <c r="E44" s="157">
        <f>'実質公債費比率（分子）の構造'!L$50</f>
        <v>223</v>
      </c>
      <c r="F44" s="157"/>
      <c r="G44" s="157"/>
      <c r="H44" s="157">
        <f>'実質公債費比率（分子）の構造'!M$50</f>
        <v>202</v>
      </c>
      <c r="I44" s="157"/>
      <c r="J44" s="157"/>
      <c r="K44" s="157">
        <f>'実質公債費比率（分子）の構造'!N$50</f>
        <v>180</v>
      </c>
      <c r="L44" s="157"/>
      <c r="M44" s="157"/>
      <c r="N44" s="157">
        <f>'実質公債費比率（分子）の構造'!O$50</f>
        <v>93</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1209</v>
      </c>
      <c r="C46" s="157"/>
      <c r="D46" s="157"/>
      <c r="E46" s="157">
        <f>'実質公債費比率（分子）の構造'!L$48</f>
        <v>1600</v>
      </c>
      <c r="F46" s="157"/>
      <c r="G46" s="157"/>
      <c r="H46" s="157">
        <f>'実質公債費比率（分子）の構造'!M$48</f>
        <v>1176</v>
      </c>
      <c r="I46" s="157"/>
      <c r="J46" s="157"/>
      <c r="K46" s="157">
        <f>'実質公債費比率（分子）の構造'!N$48</f>
        <v>1411</v>
      </c>
      <c r="L46" s="157"/>
      <c r="M46" s="157"/>
      <c r="N46" s="157">
        <f>'実質公債費比率（分子）の構造'!O$48</f>
        <v>1209</v>
      </c>
      <c r="O46" s="157"/>
      <c r="P46" s="157"/>
    </row>
    <row r="47" spans="1:16" x14ac:dyDescent="0.15">
      <c r="A47" s="157" t="s">
        <v>13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62157</v>
      </c>
      <c r="C49" s="157"/>
      <c r="D49" s="157"/>
      <c r="E49" s="157">
        <f>'実質公債費比率（分子）の構造'!L$45</f>
        <v>59853</v>
      </c>
      <c r="F49" s="157"/>
      <c r="G49" s="157"/>
      <c r="H49" s="157">
        <f>'実質公債費比率（分子）の構造'!M$45</f>
        <v>60111</v>
      </c>
      <c r="I49" s="157"/>
      <c r="J49" s="157"/>
      <c r="K49" s="157">
        <f>'実質公債費比率（分子）の構造'!N$45</f>
        <v>60389</v>
      </c>
      <c r="L49" s="157"/>
      <c r="M49" s="157"/>
      <c r="N49" s="157">
        <f>'実質公債費比率（分子）の構造'!O$45</f>
        <v>60225</v>
      </c>
      <c r="O49" s="157"/>
      <c r="P49" s="157"/>
    </row>
    <row r="50" spans="1:16" x14ac:dyDescent="0.15">
      <c r="A50" s="157" t="s">
        <v>68</v>
      </c>
      <c r="B50" s="157" t="e">
        <f>NA()</f>
        <v>#N/A</v>
      </c>
      <c r="C50" s="157">
        <f>IF(ISNUMBER('実質公債費比率（分子）の構造'!K$53),'実質公債費比率（分子）の構造'!K$53,NA())</f>
        <v>20293</v>
      </c>
      <c r="D50" s="157" t="e">
        <f>NA()</f>
        <v>#N/A</v>
      </c>
      <c r="E50" s="157" t="e">
        <f>NA()</f>
        <v>#N/A</v>
      </c>
      <c r="F50" s="157">
        <f>IF(ISNUMBER('実質公債費比率（分子）の構造'!L$53),'実質公債費比率（分子）の構造'!L$53,NA())</f>
        <v>21616</v>
      </c>
      <c r="G50" s="157" t="e">
        <f>NA()</f>
        <v>#N/A</v>
      </c>
      <c r="H50" s="157" t="e">
        <f>NA()</f>
        <v>#N/A</v>
      </c>
      <c r="I50" s="157">
        <f>IF(ISNUMBER('実質公債費比率（分子）の構造'!M$53),'実質公債費比率（分子）の構造'!M$53,NA())</f>
        <v>22614</v>
      </c>
      <c r="J50" s="157" t="e">
        <f>NA()</f>
        <v>#N/A</v>
      </c>
      <c r="K50" s="157" t="e">
        <f>NA()</f>
        <v>#N/A</v>
      </c>
      <c r="L50" s="157">
        <f>IF(ISNUMBER('実質公債費比率（分子）の構造'!N$53),'実質公債費比率（分子）の構造'!N$53,NA())</f>
        <v>24195</v>
      </c>
      <c r="M50" s="157" t="e">
        <f>NA()</f>
        <v>#N/A</v>
      </c>
      <c r="N50" s="157" t="e">
        <f>NA()</f>
        <v>#N/A</v>
      </c>
      <c r="O50" s="157">
        <f>IF(ISNUMBER('実質公債費比率（分子）の構造'!O$53),'実質公債費比率（分子）の構造'!O$53,NA())</f>
        <v>25005</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485289</v>
      </c>
      <c r="E56" s="156"/>
      <c r="F56" s="156"/>
      <c r="G56" s="156">
        <f>'将来負担比率（分子）の構造'!J$52</f>
        <v>478869</v>
      </c>
      <c r="H56" s="156"/>
      <c r="I56" s="156"/>
      <c r="J56" s="156">
        <f>'将来負担比率（分子）の構造'!K$52</f>
        <v>472393</v>
      </c>
      <c r="K56" s="156"/>
      <c r="L56" s="156"/>
      <c r="M56" s="156">
        <f>'将来負担比率（分子）の構造'!L$52</f>
        <v>450819</v>
      </c>
      <c r="N56" s="156"/>
      <c r="O56" s="156"/>
      <c r="P56" s="156">
        <f>'将来負担比率（分子）の構造'!M$52</f>
        <v>428202</v>
      </c>
    </row>
    <row r="57" spans="1:16" x14ac:dyDescent="0.15">
      <c r="A57" s="156" t="s">
        <v>42</v>
      </c>
      <c r="B57" s="156"/>
      <c r="C57" s="156"/>
      <c r="D57" s="156">
        <f>'将来負担比率（分子）の構造'!I$51</f>
        <v>14437</v>
      </c>
      <c r="E57" s="156"/>
      <c r="F57" s="156"/>
      <c r="G57" s="156">
        <f>'将来負担比率（分子）の構造'!J$51</f>
        <v>14144</v>
      </c>
      <c r="H57" s="156"/>
      <c r="I57" s="156"/>
      <c r="J57" s="156">
        <f>'将来負担比率（分子）の構造'!K$51</f>
        <v>13780</v>
      </c>
      <c r="K57" s="156"/>
      <c r="L57" s="156"/>
      <c r="M57" s="156">
        <f>'将来負担比率（分子）の構造'!L$51</f>
        <v>13364</v>
      </c>
      <c r="N57" s="156"/>
      <c r="O57" s="156"/>
      <c r="P57" s="156">
        <f>'将来負担比率（分子）の構造'!M$51</f>
        <v>12976</v>
      </c>
    </row>
    <row r="58" spans="1:16" x14ac:dyDescent="0.15">
      <c r="A58" s="156" t="s">
        <v>41</v>
      </c>
      <c r="B58" s="156"/>
      <c r="C58" s="156"/>
      <c r="D58" s="156">
        <f>'将来負担比率（分子）の構造'!I$50</f>
        <v>42314</v>
      </c>
      <c r="E58" s="156"/>
      <c r="F58" s="156"/>
      <c r="G58" s="156">
        <f>'将来負担比率（分子）の構造'!J$50</f>
        <v>42121</v>
      </c>
      <c r="H58" s="156"/>
      <c r="I58" s="156"/>
      <c r="J58" s="156">
        <f>'将来負担比率（分子）の構造'!K$50</f>
        <v>58453</v>
      </c>
      <c r="K58" s="156"/>
      <c r="L58" s="156"/>
      <c r="M58" s="156">
        <f>'将来負担比率（分子）の構造'!L$50</f>
        <v>69445</v>
      </c>
      <c r="N58" s="156"/>
      <c r="O58" s="156"/>
      <c r="P58" s="156">
        <f>'将来負担比率（分子）の構造'!M$50</f>
        <v>72631</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48</v>
      </c>
      <c r="C61" s="156"/>
      <c r="D61" s="156"/>
      <c r="E61" s="156">
        <f>'将来負担比率（分子）の構造'!J$46</f>
        <v>67</v>
      </c>
      <c r="F61" s="156"/>
      <c r="G61" s="156"/>
      <c r="H61" s="156">
        <f>'将来負担比率（分子）の構造'!K$46</f>
        <v>35</v>
      </c>
      <c r="I61" s="156"/>
      <c r="J61" s="156"/>
      <c r="K61" s="156">
        <f>'将来負担比率（分子）の構造'!L$46</f>
        <v>8</v>
      </c>
      <c r="L61" s="156"/>
      <c r="M61" s="156"/>
      <c r="N61" s="156">
        <f>'将来負担比率（分子）の構造'!M$46</f>
        <v>18</v>
      </c>
      <c r="O61" s="156"/>
      <c r="P61" s="156"/>
    </row>
    <row r="62" spans="1:16" x14ac:dyDescent="0.15">
      <c r="A62" s="156" t="s">
        <v>35</v>
      </c>
      <c r="B62" s="156">
        <f>'将来負担比率（分子）の構造'!I$45</f>
        <v>101621</v>
      </c>
      <c r="C62" s="156"/>
      <c r="D62" s="156"/>
      <c r="E62" s="156">
        <f>'将来負担比率（分子）の構造'!J$45</f>
        <v>95958</v>
      </c>
      <c r="F62" s="156"/>
      <c r="G62" s="156"/>
      <c r="H62" s="156">
        <f>'将来負担比率（分子）の構造'!K$45</f>
        <v>91121</v>
      </c>
      <c r="I62" s="156"/>
      <c r="J62" s="156"/>
      <c r="K62" s="156">
        <f>'将来負担比率（分子）の構造'!L$45</f>
        <v>88464</v>
      </c>
      <c r="L62" s="156"/>
      <c r="M62" s="156"/>
      <c r="N62" s="156">
        <f>'将来負担比率（分子）の構造'!M$45</f>
        <v>87514</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16428</v>
      </c>
      <c r="C64" s="156"/>
      <c r="D64" s="156"/>
      <c r="E64" s="156">
        <f>'将来負担比率（分子）の構造'!J$43</f>
        <v>16750</v>
      </c>
      <c r="F64" s="156"/>
      <c r="G64" s="156"/>
      <c r="H64" s="156">
        <f>'将来負担比率（分子）の構造'!K$43</f>
        <v>15822</v>
      </c>
      <c r="I64" s="156"/>
      <c r="J64" s="156"/>
      <c r="K64" s="156">
        <f>'将来負担比率（分子）の構造'!L$43</f>
        <v>15274</v>
      </c>
      <c r="L64" s="156"/>
      <c r="M64" s="156"/>
      <c r="N64" s="156">
        <f>'将来負担比率（分子）の構造'!M$43</f>
        <v>15167</v>
      </c>
      <c r="O64" s="156"/>
      <c r="P64" s="156"/>
    </row>
    <row r="65" spans="1:16" x14ac:dyDescent="0.15">
      <c r="A65" s="156" t="s">
        <v>32</v>
      </c>
      <c r="B65" s="156">
        <f>'将来負担比率（分子）の構造'!I$42</f>
        <v>613</v>
      </c>
      <c r="C65" s="156"/>
      <c r="D65" s="156"/>
      <c r="E65" s="156">
        <f>'将来負担比率（分子）の構造'!J$42</f>
        <v>373</v>
      </c>
      <c r="F65" s="156"/>
      <c r="G65" s="156"/>
      <c r="H65" s="156">
        <f>'将来負担比率（分子）の構造'!K$42</f>
        <v>248</v>
      </c>
      <c r="I65" s="156"/>
      <c r="J65" s="156"/>
      <c r="K65" s="156">
        <f>'将来負担比率（分子）の構造'!L$42</f>
        <v>43</v>
      </c>
      <c r="L65" s="156"/>
      <c r="M65" s="156"/>
      <c r="N65" s="156" t="str">
        <f>'将来負担比率（分子）の構造'!M$42</f>
        <v>-</v>
      </c>
      <c r="O65" s="156"/>
      <c r="P65" s="156"/>
    </row>
    <row r="66" spans="1:16" x14ac:dyDescent="0.15">
      <c r="A66" s="156" t="s">
        <v>31</v>
      </c>
      <c r="B66" s="156">
        <f>'将来負担比率（分子）の構造'!I$41</f>
        <v>865004</v>
      </c>
      <c r="C66" s="156"/>
      <c r="D66" s="156"/>
      <c r="E66" s="156">
        <f>'将来負担比率（分子）の構造'!J$41</f>
        <v>860813</v>
      </c>
      <c r="F66" s="156"/>
      <c r="G66" s="156"/>
      <c r="H66" s="156">
        <f>'将来負担比率（分子）の構造'!K$41</f>
        <v>851547</v>
      </c>
      <c r="I66" s="156"/>
      <c r="J66" s="156"/>
      <c r="K66" s="156">
        <f>'将来負担比率（分子）の構造'!L$41</f>
        <v>824610</v>
      </c>
      <c r="L66" s="156"/>
      <c r="M66" s="156"/>
      <c r="N66" s="156">
        <f>'将来負担比率（分子）の構造'!M$41</f>
        <v>797454</v>
      </c>
      <c r="O66" s="156"/>
      <c r="P66" s="156"/>
    </row>
    <row r="67" spans="1:16" x14ac:dyDescent="0.15">
      <c r="A67" s="156" t="s">
        <v>72</v>
      </c>
      <c r="B67" s="156" t="e">
        <f>NA()</f>
        <v>#N/A</v>
      </c>
      <c r="C67" s="156">
        <f>IF(ISNUMBER('将来負担比率（分子）の構造'!I$53), IF('将来負担比率（分子）の構造'!I$53 &lt; 0, 0, '将来負担比率（分子）の構造'!I$53), NA())</f>
        <v>441674</v>
      </c>
      <c r="D67" s="156" t="e">
        <f>NA()</f>
        <v>#N/A</v>
      </c>
      <c r="E67" s="156" t="e">
        <f>NA()</f>
        <v>#N/A</v>
      </c>
      <c r="F67" s="156">
        <f>IF(ISNUMBER('将来負担比率（分子）の構造'!J$53), IF('将来負担比率（分子）の構造'!J$53 &lt; 0, 0, '将来負担比率（分子）の構造'!J$53), NA())</f>
        <v>438828</v>
      </c>
      <c r="G67" s="156" t="e">
        <f>NA()</f>
        <v>#N/A</v>
      </c>
      <c r="H67" s="156" t="e">
        <f>NA()</f>
        <v>#N/A</v>
      </c>
      <c r="I67" s="156">
        <f>IF(ISNUMBER('将来負担比率（分子）の構造'!K$53), IF('将来負担比率（分子）の構造'!K$53 &lt; 0, 0, '将来負担比率（分子）の構造'!K$53), NA())</f>
        <v>414148</v>
      </c>
      <c r="J67" s="156" t="e">
        <f>NA()</f>
        <v>#N/A</v>
      </c>
      <c r="K67" s="156" t="e">
        <f>NA()</f>
        <v>#N/A</v>
      </c>
      <c r="L67" s="156">
        <f>IF(ISNUMBER('将来負担比率（分子）の構造'!L$53), IF('将来負担比率（分子）の構造'!L$53 &lt; 0, 0, '将来負担比率（分子）の構造'!L$53), NA())</f>
        <v>394770</v>
      </c>
      <c r="M67" s="156" t="e">
        <f>NA()</f>
        <v>#N/A</v>
      </c>
      <c r="N67" s="156" t="e">
        <f>NA()</f>
        <v>#N/A</v>
      </c>
      <c r="O67" s="156">
        <f>IF(ISNUMBER('将来負担比率（分子）の構造'!M$53), IF('将来負担比率（分子）の構造'!M$53 &lt; 0, 0, '将来負担比率（分子）の構造'!M$53), NA())</f>
        <v>386344</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16878</v>
      </c>
      <c r="C72" s="160">
        <f>基金残高に係る経年分析!G55</f>
        <v>17082</v>
      </c>
      <c r="D72" s="160">
        <f>基金残高に係る経年分析!H55</f>
        <v>16711</v>
      </c>
    </row>
    <row r="73" spans="1:16" x14ac:dyDescent="0.15">
      <c r="A73" s="159" t="s">
        <v>75</v>
      </c>
      <c r="B73" s="160">
        <f>基金残高に係る経年分析!F56</f>
        <v>28334</v>
      </c>
      <c r="C73" s="160">
        <f>基金残高に係る経年分析!G56</f>
        <v>29694</v>
      </c>
      <c r="D73" s="160">
        <f>基金残高に係る経年分析!H56</f>
        <v>30750</v>
      </c>
    </row>
    <row r="74" spans="1:16" x14ac:dyDescent="0.15">
      <c r="A74" s="159" t="s">
        <v>76</v>
      </c>
      <c r="B74" s="160">
        <f>基金残高に係る経年分析!F57</f>
        <v>19598</v>
      </c>
      <c r="C74" s="160">
        <f>基金残高に係る経年分析!G57</f>
        <v>29462</v>
      </c>
      <c r="D74" s="160">
        <f>基金残高に係る経年分析!H57</f>
        <v>32118</v>
      </c>
    </row>
  </sheetData>
  <sheetProtection algorithmName="SHA-512" hashValue="KaO5VxegvIIGRI0RvnKe4ISwlWaisGI7UM5skT56j6sztccOnX5yAaZb/5sNCGimgMk0ciTT4qoM6pMh2RiO7Q==" saltValue="X0PWlmw/xj5tef0Y+4Ke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CF1FA7-2D9D-4F8C-8E5A-3505F0BA9A4C}">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customXml/itemProps2.xml><?xml version="1.0" encoding="utf-8"?>
<ds:datastoreItem xmlns:ds="http://schemas.openxmlformats.org/officeDocument/2006/customXml" ds:itemID="{9AA9B283-C544-4984-AAD3-71F37BD68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77776A-8C7D-4DCB-8428-1AD5A4FA74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今井</cp:lastModifiedBy>
  <cp:lastPrinted>2025-03-12T04:16:13Z</cp:lastPrinted>
  <dcterms:created xsi:type="dcterms:W3CDTF">2025-02-12T10:24:17Z</dcterms:created>
  <dcterms:modified xsi:type="dcterms:W3CDTF">2025-03-27T08:43:38Z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