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99_☆彡医療・検査体制G\04 予防計画（感染症法改正関係）\10_補助金（新興感染症対応力強化事業  施設・設備整備補助金）\R7\88_R8意向調査\02R6年度分からコピーした\01_ホームページ作成\01_HP作成\"/>
    </mc:Choice>
  </mc:AlternateContent>
  <bookViews>
    <workbookView xWindow="-120" yWindow="-120" windowWidth="29040" windowHeight="15840" tabRatio="832" activeTab="1"/>
  </bookViews>
  <sheets>
    <sheet name="（様式2）事業費内訳書" sheetId="47" r:id="rId1"/>
    <sheet name="１6 新興感染症（病室）" sheetId="34" r:id="rId2"/>
    <sheet name="１6 新興感染症（病室以外）" sheetId="49" r:id="rId3"/>
    <sheet name="【記載例】（様式2）事業費内訳書" sheetId="50" r:id="rId4"/>
    <sheet name="【記載例】１6 新興感染症（病室）" sheetId="51" r:id="rId5"/>
    <sheet name="【記載例】１6 新興感染症（病室以外）" sheetId="52" r:id="rId6"/>
    <sheet name="12-1 スプリンクラー（総括表）見直し前" sheetId="25" state="hidden" r:id="rId7"/>
    <sheet name="12-2スプリンクラー（個別計画書）見直し前" sheetId="26" state="hidden" r:id="rId8"/>
    <sheet name="管理用（このシートは削除しないでください）" sheetId="9" state="hidden" r:id="rId9"/>
  </sheets>
  <definedNames>
    <definedName name="_xlnm.Print_Area" localSheetId="0">'（様式2）事業費内訳書'!$A$1:$U$55</definedName>
    <definedName name="_xlnm.Print_Area" localSheetId="3">'【記載例】（様式2）事業費内訳書'!$A$1:$U$55</definedName>
    <definedName name="_xlnm.Print_Area" localSheetId="4">'【記載例】１6 新興感染症（病室）'!$A$1:$K$58</definedName>
    <definedName name="_xlnm.Print_Area" localSheetId="5">'【記載例】１6 新興感染症（病室以外）'!$A$1:$K$57</definedName>
    <definedName name="_xlnm.Print_Area" localSheetId="6">'12-1 スプリンクラー（総括表）見直し前'!$A$1:$AI$43</definedName>
    <definedName name="_xlnm.Print_Area" localSheetId="7">'12-2スプリンクラー（個別計画書）見直し前'!$B$1:$BQ$41</definedName>
    <definedName name="_xlnm.Print_Area" localSheetId="1">'１6 新興感染症（病室）'!$A$1:$K$58</definedName>
    <definedName name="_xlnm.Print_Area" localSheetId="2">'１6 新興感染症（病室以外）'!$A$1:$K$57</definedName>
    <definedName name="_xlnm.Print_Area" localSheetId="8">'管理用（このシートは削除しないでください）'!$A$1:$W$72</definedName>
    <definedName name="_xlnm.Print_Titles" localSheetId="0">'（様式2）事業費内訳書'!$A:$C</definedName>
    <definedName name="_xlnm.Print_Titles" localSheetId="3">'【記載例】（様式2）事業費内訳書'!$A:$C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52" l="1"/>
  <c r="K31" i="52"/>
  <c r="K30" i="52"/>
  <c r="K17" i="52"/>
  <c r="K33" i="51"/>
  <c r="K32" i="51"/>
  <c r="K31" i="51"/>
  <c r="K30" i="51"/>
  <c r="K17" i="51"/>
  <c r="U55" i="50"/>
  <c r="R55" i="50"/>
  <c r="O55" i="50"/>
  <c r="L55" i="50"/>
  <c r="I55" i="50"/>
  <c r="F55" i="50"/>
  <c r="T47" i="50"/>
  <c r="Q47" i="50"/>
  <c r="N47" i="50"/>
  <c r="K47" i="50"/>
  <c r="H47" i="50"/>
  <c r="E47" i="50"/>
  <c r="U46" i="50"/>
  <c r="T46" i="50"/>
  <c r="R46" i="50"/>
  <c r="Q46" i="50"/>
  <c r="O46" i="50"/>
  <c r="N46" i="50"/>
  <c r="L46" i="50"/>
  <c r="K46" i="50"/>
  <c r="I46" i="50"/>
  <c r="H46" i="50"/>
  <c r="F46" i="50"/>
  <c r="E46" i="50"/>
  <c r="T45" i="50"/>
  <c r="Q45" i="50"/>
  <c r="N45" i="50"/>
  <c r="K45" i="50"/>
  <c r="H45" i="50"/>
  <c r="E45" i="50"/>
  <c r="T44" i="50"/>
  <c r="Q44" i="50"/>
  <c r="N44" i="50"/>
  <c r="K44" i="50"/>
  <c r="H44" i="50"/>
  <c r="E44" i="50"/>
  <c r="T43" i="50"/>
  <c r="Q43" i="50"/>
  <c r="N43" i="50"/>
  <c r="K43" i="50"/>
  <c r="H43" i="50"/>
  <c r="E43" i="50"/>
  <c r="T42" i="50"/>
  <c r="Q42" i="50"/>
  <c r="N42" i="50"/>
  <c r="K42" i="50"/>
  <c r="H42" i="50"/>
  <c r="E42" i="50"/>
  <c r="T41" i="50"/>
  <c r="Q41" i="50"/>
  <c r="N41" i="50"/>
  <c r="K41" i="50"/>
  <c r="H41" i="50"/>
  <c r="E41" i="50"/>
  <c r="T40" i="50"/>
  <c r="Q40" i="50"/>
  <c r="N40" i="50"/>
  <c r="K40" i="50"/>
  <c r="H40" i="50"/>
  <c r="E40" i="50"/>
  <c r="T39" i="50"/>
  <c r="Q39" i="50"/>
  <c r="N39" i="50"/>
  <c r="K39" i="50"/>
  <c r="H39" i="50"/>
  <c r="E39" i="50"/>
  <c r="T38" i="50"/>
  <c r="Q38" i="50"/>
  <c r="N38" i="50"/>
  <c r="K38" i="50"/>
  <c r="H38" i="50"/>
  <c r="E38" i="50"/>
  <c r="T37" i="50"/>
  <c r="Q37" i="50"/>
  <c r="N37" i="50"/>
  <c r="K37" i="50"/>
  <c r="H37" i="50"/>
  <c r="E37" i="50"/>
  <c r="B37" i="50"/>
  <c r="T36" i="50"/>
  <c r="Q36" i="50"/>
  <c r="N36" i="50"/>
  <c r="K36" i="50"/>
  <c r="H36" i="50"/>
  <c r="E36" i="50"/>
  <c r="B36" i="50"/>
  <c r="U35" i="50"/>
  <c r="U47" i="50" s="1"/>
  <c r="T35" i="50"/>
  <c r="Q35" i="50"/>
  <c r="O35" i="50"/>
  <c r="O47" i="50" s="1"/>
  <c r="N35" i="50"/>
  <c r="K35" i="50"/>
  <c r="H35" i="50"/>
  <c r="E35" i="50"/>
  <c r="U34" i="50"/>
  <c r="T34" i="50"/>
  <c r="R34" i="50"/>
  <c r="Q34" i="50"/>
  <c r="O34" i="50"/>
  <c r="N34" i="50"/>
  <c r="L34" i="50"/>
  <c r="K34" i="50"/>
  <c r="I34" i="50"/>
  <c r="H34" i="50"/>
  <c r="F34" i="50"/>
  <c r="E34" i="50"/>
  <c r="T33" i="50"/>
  <c r="Q33" i="50"/>
  <c r="N33" i="50"/>
  <c r="K33" i="50"/>
  <c r="H33" i="50"/>
  <c r="E33" i="50"/>
  <c r="T32" i="50"/>
  <c r="Q32" i="50"/>
  <c r="N32" i="50"/>
  <c r="K32" i="50"/>
  <c r="H32" i="50"/>
  <c r="E32" i="50"/>
  <c r="T31" i="50"/>
  <c r="Q31" i="50"/>
  <c r="N31" i="50"/>
  <c r="K31" i="50"/>
  <c r="H31" i="50"/>
  <c r="E31" i="50"/>
  <c r="T30" i="50"/>
  <c r="Q30" i="50"/>
  <c r="N30" i="50"/>
  <c r="K30" i="50"/>
  <c r="H30" i="50"/>
  <c r="E30" i="50"/>
  <c r="T29" i="50"/>
  <c r="Q29" i="50"/>
  <c r="N29" i="50"/>
  <c r="K29" i="50"/>
  <c r="H29" i="50"/>
  <c r="E29" i="50"/>
  <c r="U28" i="50"/>
  <c r="T28" i="50"/>
  <c r="R28" i="50"/>
  <c r="R35" i="50" s="1"/>
  <c r="R47" i="50" s="1"/>
  <c r="Q28" i="50"/>
  <c r="O28" i="50"/>
  <c r="N28" i="50"/>
  <c r="L28" i="50"/>
  <c r="L35" i="50" s="1"/>
  <c r="L47" i="50" s="1"/>
  <c r="K28" i="50"/>
  <c r="I28" i="50"/>
  <c r="I8" i="50" s="1"/>
  <c r="L8" i="50" s="1"/>
  <c r="H28" i="50"/>
  <c r="F28" i="50"/>
  <c r="F35" i="50" s="1"/>
  <c r="F47" i="50" s="1"/>
  <c r="F56" i="50" s="1"/>
  <c r="E28" i="50"/>
  <c r="T27" i="50"/>
  <c r="Q27" i="50"/>
  <c r="N27" i="50"/>
  <c r="K27" i="50"/>
  <c r="H27" i="50"/>
  <c r="E27" i="50"/>
  <c r="T26" i="50"/>
  <c r="Q26" i="50"/>
  <c r="N26" i="50"/>
  <c r="K26" i="50"/>
  <c r="H26" i="50"/>
  <c r="E26" i="50"/>
  <c r="T25" i="50"/>
  <c r="Q25" i="50"/>
  <c r="N25" i="50"/>
  <c r="K25" i="50"/>
  <c r="H25" i="50"/>
  <c r="E25" i="50"/>
  <c r="T24" i="50"/>
  <c r="Q24" i="50"/>
  <c r="N24" i="50"/>
  <c r="K24" i="50"/>
  <c r="H24" i="50"/>
  <c r="E24" i="50"/>
  <c r="T23" i="50"/>
  <c r="Q23" i="50"/>
  <c r="N23" i="50"/>
  <c r="K23" i="50"/>
  <c r="H23" i="50"/>
  <c r="E23" i="50"/>
  <c r="T22" i="50"/>
  <c r="Q22" i="50"/>
  <c r="N22" i="50"/>
  <c r="K22" i="50"/>
  <c r="H22" i="50"/>
  <c r="E22" i="50"/>
  <c r="T21" i="50"/>
  <c r="Q21" i="50"/>
  <c r="N21" i="50"/>
  <c r="K21" i="50"/>
  <c r="H21" i="50"/>
  <c r="E21" i="50"/>
  <c r="T20" i="50"/>
  <c r="Q20" i="50"/>
  <c r="N20" i="50"/>
  <c r="K20" i="50"/>
  <c r="H20" i="50"/>
  <c r="E20" i="50"/>
  <c r="C20" i="50"/>
  <c r="B42" i="50" s="1"/>
  <c r="T19" i="50"/>
  <c r="Q19" i="50"/>
  <c r="N19" i="50"/>
  <c r="K19" i="50"/>
  <c r="H19" i="50"/>
  <c r="E19" i="50"/>
  <c r="C19" i="50"/>
  <c r="T18" i="50"/>
  <c r="Q18" i="50"/>
  <c r="N18" i="50"/>
  <c r="K18" i="50"/>
  <c r="H18" i="50"/>
  <c r="E18" i="50"/>
  <c r="T17" i="50"/>
  <c r="Q17" i="50"/>
  <c r="N17" i="50"/>
  <c r="H17" i="50"/>
  <c r="E17" i="50"/>
  <c r="T16" i="50"/>
  <c r="Q16" i="50"/>
  <c r="N16" i="50"/>
  <c r="K16" i="50"/>
  <c r="H16" i="50"/>
  <c r="E16" i="50"/>
  <c r="T15" i="50"/>
  <c r="Q15" i="50"/>
  <c r="N15" i="50"/>
  <c r="K15" i="50"/>
  <c r="H15" i="50"/>
  <c r="E15" i="50"/>
  <c r="T14" i="50"/>
  <c r="Q14" i="50"/>
  <c r="N14" i="50"/>
  <c r="K14" i="50"/>
  <c r="H14" i="50"/>
  <c r="E14" i="50"/>
  <c r="T13" i="50"/>
  <c r="Q13" i="50"/>
  <c r="N13" i="50"/>
  <c r="K13" i="50"/>
  <c r="H13" i="50"/>
  <c r="E13" i="50"/>
  <c r="T12" i="50"/>
  <c r="Q12" i="50"/>
  <c r="N12" i="50"/>
  <c r="K12" i="50"/>
  <c r="H12" i="50"/>
  <c r="E12" i="50"/>
  <c r="T11" i="50"/>
  <c r="Q11" i="50"/>
  <c r="N11" i="50"/>
  <c r="K11" i="50"/>
  <c r="H11" i="50"/>
  <c r="E11" i="50"/>
  <c r="U8" i="50"/>
  <c r="O8" i="50"/>
  <c r="I35" i="50" l="1"/>
  <c r="I47" i="50" s="1"/>
  <c r="R8" i="50"/>
  <c r="K32" i="49"/>
  <c r="K31" i="49"/>
  <c r="K30" i="49"/>
  <c r="K17" i="49"/>
  <c r="K33" i="34"/>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K17" i="34"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b/>
            <sz val="9"/>
            <color indexed="81"/>
            <rFont val="MS P ゴシック"/>
            <family val="3"/>
            <charset val="128"/>
          </rPr>
          <t>病室の整備は、「病床確保」のみが対象のため固定</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comments4.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5.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b/>
            <sz val="9"/>
            <color indexed="81"/>
            <rFont val="MS P ゴシック"/>
            <family val="3"/>
            <charset val="128"/>
          </rPr>
          <t>病室の整備は、「病床確保」のみが対象のため固定</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G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G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<sst xmlns="http://schemas.openxmlformats.org/spreadsheetml/2006/main" count="1001" uniqueCount="452">
  <si>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</si>
  <si>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</si>
  <si>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</si>
  <si>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</si>
  <si>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</si>
  <si>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</si>
  <si>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</si>
  <si>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</si>
  <si>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</si>
  <si>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</si>
  <si>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</si>
  <si>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</si>
  <si>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</si>
  <si>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</si>
  <si>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</si>
  <si>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</si>
  <si>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</si>
  <si>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</si>
  <si>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</si>
  <si>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</si>
  <si>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</si>
  <si>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</si>
  <si>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</si>
  <si>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</si>
  <si>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</si>
  <si>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</si>
  <si>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</si>
  <si>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</si>
  <si>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</si>
  <si>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</si>
  <si>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</si>
  <si>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</si>
  <si>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</si>
  <si>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</si>
  <si>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</si>
  <si>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</si>
  <si>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</si>
  <si>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</si>
  <si>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</si>
  <si>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</si>
  <si>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</si>
  <si>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</si>
  <si>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</si>
  <si>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</si>
  <si>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</si>
  <si>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</si>
  <si>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</si>
  <si>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</si>
  <si>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</si>
  <si>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</si>
  <si>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</si>
  <si>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</si>
  <si>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</si>
  <si>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</si>
  <si>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</si>
  <si>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</si>
  <si>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</si>
  <si>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</si>
  <si>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</si>
  <si>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</si>
  <si>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</si>
  <si>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</si>
  <si>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</si>
  <si>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</si>
  <si>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</si>
  <si>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</si>
  <si>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</si>
  <si>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</si>
  <si>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</si>
  <si>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</si>
  <si>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</si>
  <si>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</si>
  <si>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</si>
  <si>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</si>
  <si>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</si>
  <si>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</si>
  <si>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</si>
  <si>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</si>
  <si>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</si>
  <si>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</si>
  <si>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</si>
  <si>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</si>
  <si>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</si>
  <si>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</si>
  <si>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</si>
  <si>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</si>
  <si>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</si>
  <si>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</si>
  <si>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</si>
  <si>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</si>
  <si>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</si>
  <si>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</si>
  <si>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</si>
  <si>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</si>
  <si>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</si>
  <si>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</si>
  <si>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</si>
  <si>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</si>
  <si>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</si>
  <si>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</si>
  <si>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</si>
  <si>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</si>
  <si>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</si>
  <si>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</si>
  <si>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</si>
  <si>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</si>
  <si>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</si>
  <si>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</si>
  <si>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</si>
  <si>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</si>
  <si>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</si>
  <si>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</si>
  <si>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</si>
  <si>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</si>
  <si>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</si>
  <si>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</si>
  <si>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</si>
  <si>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</si>
  <si>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</si>
  <si>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</si>
  <si>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</si>
  <si>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</si>
  <si>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</si>
  <si>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</si>
  <si>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</si>
  <si>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</si>
  <si>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</si>
  <si>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</si>
  <si>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</si>
  <si>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</si>
  <si>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</si>
  <si>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</si>
  <si>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</si>
  <si>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</si>
  <si>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</si>
  <si>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</si>
  <si>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</si>
  <si>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</si>
  <si>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</si>
  <si>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</si>
  <si>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</si>
  <si>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</si>
  <si>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</si>
  <si>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</si>
  <si>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</si>
  <si>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</si>
  <si>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</si>
  <si>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</si>
  <si>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</si>
  <si>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</si>
  <si>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</si>
  <si>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</si>
  <si>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</si>
  <si>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</si>
  <si>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</si>
  <si>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</si>
  <si>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</si>
  <si>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</si>
  <si>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</si>
  <si>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</si>
  <si>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</si>
  <si>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</si>
  <si>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</si>
  <si>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</si>
  <si>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</si>
  <si>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</si>
  <si>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</si>
  <si>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</si>
  <si>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</si>
  <si>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</si>
  <si>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</si>
  <si>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</si>
  <si>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</si>
  <si>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</si>
  <si>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</si>
  <si>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</si>
  <si>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</si>
  <si>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</si>
  <si>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</si>
  <si>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</si>
  <si>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</si>
  <si>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</si>
  <si>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</si>
  <si>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</si>
  <si>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</si>
  <si>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</si>
  <si>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</si>
  <si>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</si>
  <si>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</si>
  <si>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</si>
  <si>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</si>
  <si>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</si>
  <si>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</si>
  <si>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</si>
  <si>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</si>
  <si>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</si>
  <si>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</si>
  <si>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</si>
  <si>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</si>
  <si>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</si>
  <si>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</si>
  <si>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</si>
  <si>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</si>
  <si>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</si>
  <si>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</si>
  <si>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</si>
  <si>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</si>
  <si>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</si>
  <si>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</si>
  <si>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</si>
  <si>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</si>
  <si>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</si>
  <si>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</si>
  <si>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</si>
  <si>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</si>
  <si>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</si>
  <si>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</si>
  <si>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</si>
  <si>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</si>
  <si>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</si>
  <si>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</si>
  <si>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</si>
  <si>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</si>
  <si>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</si>
  <si>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</si>
  <si>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</si>
  <si>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</si>
  <si>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</si>
  <si>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</si>
  <si>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</si>
  <si>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</si>
  <si>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</si>
  <si>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</si>
  <si>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</si>
  <si>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</si>
  <si>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</si>
  <si>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</si>
  <si>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</si>
  <si>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</si>
  <si>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</si>
  <si>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</si>
  <si>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</si>
  <si>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</si>
  <si>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</si>
  <si>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</si>
  <si>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</si>
  <si>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</si>
  <si>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</si>
  <si>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</si>
  <si>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</si>
  <si>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</si>
  <si>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</si>
  <si>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</si>
  <si>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</si>
  <si>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</si>
  <si>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</si>
  <si>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</si>
  <si>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</si>
  <si>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</si>
  <si>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</si>
  <si>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</si>
  <si>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</si>
  <si>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</si>
  <si>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</si>
  <si>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</si>
  <si>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</si>
  <si>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</si>
  <si>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</si>
  <si>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</si>
  <si>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</si>
  <si>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</si>
  <si>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</si>
  <si>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</si>
  <si>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</si>
  <si>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</si>
  <si>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</si>
  <si>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</si>
  <si>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</si>
  <si>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</si>
  <si>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</si>
  <si>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</si>
  <si>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</si>
  <si>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</si>
  <si>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</si>
  <si>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</si>
  <si>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</si>
  <si>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</si>
  <si>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</si>
  <si>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</si>
  <si>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</si>
  <si>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</si>
  <si>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</si>
  <si>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</si>
  <si>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</si>
  <si>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</si>
  <si>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</si>
  <si>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</si>
  <si>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</si>
  <si>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</si>
  <si>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</si>
  <si>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</si>
  <si>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</si>
  <si>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</si>
  <si>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</si>
  <si>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</si>
  <si>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</si>
  <si>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</si>
  <si>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</si>
  <si>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</si>
  <si>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</si>
  <si>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</si>
  <si>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</si>
  <si>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</si>
  <si>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</si>
  <si>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</si>
  <si>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</si>
  <si>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</si>
  <si>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</si>
  <si>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</si>
  <si>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</si>
  <si>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</si>
  <si>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</si>
  <si>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</si>
  <si>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</si>
  <si>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</si>
  <si>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</si>
  <si>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</si>
  <si>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</si>
  <si>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</si>
  <si>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</si>
  <si>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</si>
  <si>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</si>
  <si>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</si>
  <si>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</si>
  <si>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</si>
  <si>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</si>
  <si>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</si>
  <si>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</si>
  <si>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</si>
  <si>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</si>
  <si>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</si>
  <si>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</si>
  <si>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</si>
  <si>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</si>
  <si>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</si>
  <si>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</si>
  <si>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</si>
  <si>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</si>
  <si>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</si>
  <si>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</si>
  <si>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</si>
  <si>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</si>
  <si>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</si>
  <si>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</si>
  <si>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</si>
  <si>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</si>
  <si>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</si>
  <si>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</si>
  <si>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</si>
  <si>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</si>
  <si>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</si>
  <si>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</si>
  <si>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</si>
  <si>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</si>
  <si>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</si>
  <si>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</si>
  <si>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</si>
  <si>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</si>
  <si>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</si>
  <si>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</si>
  <si>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</si>
  <si>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</si>
  <si>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</si>
  <si>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</si>
  <si>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</si>
  <si>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</si>
  <si>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</si>
  <si>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</si>
  <si>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</si>
  <si>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</si>
  <si>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</si>
  <si>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</si>
  <si>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</si>
  <si>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</si>
  <si>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</si>
  <si>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</si>
  <si>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</si>
  <si>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</si>
  <si>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</si>
  <si>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</si>
  <si>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</si>
  <si>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</si>
  <si>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</si>
  <si>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</si>
  <si>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</si>
  <si>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</si>
  <si>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</si>
  <si>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</si>
  <si>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</si>
  <si>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</si>
  <si>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</si>
  <si>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</si>
  <si>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</si>
  <si>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</si>
  <si>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</si>
  <si>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</si>
  <si>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</si>
  <si>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 xml:space="preserve">   令和○年 度</t>
    <rPh sb="3" eb="5">
      <t>レイワ</t>
    </rPh>
    <phoneticPr fontId="4"/>
  </si>
  <si>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</si>
  <si>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</si>
  <si>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</si>
  <si>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</si>
  <si>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</si>
  <si>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</si>
  <si>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</si>
  <si>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</si>
  <si>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</si>
  <si>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</si>
  <si>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</si>
  <si>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</si>
  <si>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</si>
  <si>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</si>
  <si>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</si>
  <si>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</si>
  <si>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</si>
  <si>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</si>
  <si>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</si>
  <si>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</si>
  <si>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</si>
  <si>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</si>
  <si>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</si>
  <si>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</si>
  <si>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</si>
  <si>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</si>
  <si>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</si>
  <si>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</si>
  <si>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医療法人○○会</t>
    <rPh sb="0" eb="4">
      <t>イリョウホウジン</t>
    </rPh>
    <rPh sb="6" eb="7">
      <t>カイ</t>
    </rPh>
    <phoneticPr fontId="4"/>
  </si>
  <si>
    <t>△△病院</t>
    <rPh sb="2" eb="4">
      <t>ビョウイン</t>
    </rPh>
    <phoneticPr fontId="4"/>
  </si>
  <si>
    <t>高松市番町四丁目1-10</t>
    <rPh sb="0" eb="3">
      <t>タカマツシ</t>
    </rPh>
    <rPh sb="3" eb="5">
      <t>バンチョウ</t>
    </rPh>
    <rPh sb="5" eb="8">
      <t>ヨンチョウメ</t>
    </rPh>
    <phoneticPr fontId="4"/>
  </si>
  <si>
    <t>改修</t>
  </si>
  <si>
    <t>無</t>
  </si>
  <si>
    <t>○○○</t>
    <phoneticPr fontId="4"/>
  </si>
  <si>
    <t>病床確保</t>
    <phoneticPr fontId="4"/>
  </si>
  <si>
    <t>○○</t>
    <phoneticPr fontId="4"/>
  </si>
  <si>
    <t>新築</t>
  </si>
  <si>
    <t>発熱外来</t>
  </si>
  <si>
    <t>△△医院</t>
    <rPh sb="2" eb="4">
      <t>イイン</t>
    </rPh>
    <phoneticPr fontId="4"/>
  </si>
  <si>
    <t>△△病院</t>
    <rPh sb="2" eb="4">
      <t>ビョウイン</t>
    </rPh>
    <phoneticPr fontId="4"/>
  </si>
  <si>
    <t>施設整備事業費内訳書(R8年度）</t>
    <rPh sb="13" eb="14">
      <t>ネン</t>
    </rPh>
    <rPh sb="14" eb="15">
      <t>ド</t>
    </rPh>
    <phoneticPr fontId="4"/>
  </si>
  <si>
    <t>施設整備事業計画書（R8年度）</t>
    <rPh sb="0" eb="2">
      <t>シセツ</t>
    </rPh>
    <rPh sb="2" eb="4">
      <t>セイビ</t>
    </rPh>
    <rPh sb="4" eb="6">
      <t>ジギョウ</t>
    </rPh>
    <rPh sb="6" eb="9">
      <t>ケイカクショ</t>
    </rPh>
    <rPh sb="12" eb="14">
      <t>ネンド</t>
    </rPh>
    <phoneticPr fontId="4"/>
  </si>
  <si>
    <t>施設整備事業費内訳書（R8年度）</t>
    <rPh sb="13" eb="15">
      <t>ネンド</t>
    </rPh>
    <phoneticPr fontId="4"/>
  </si>
  <si>
    <t xml:space="preserve">   令和8年度</t>
    <rPh sb="3" eb="5">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</si>
</sst>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95">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wrapText="1" shrinkToFit="1"/>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8" fillId="0" borderId="2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10" fillId="0" borderId="0" xfId="0" applyFont="1" applyAlignment="1">
      <alignment horizontal="center" vertical="center"/>
    </xf>
    <xf numFmtId="0" fontId="22" fillId="0" borderId="0" xfId="0" applyFont="1" applyBorder="1" applyAlignment="1">
      <alignmen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21</xdr:col>
      <xdr:colOff>51507</xdr:colOff>
      <xdr:row>9</xdr:row>
      <xdr:rowOff>38287</xdr:rowOff>
    </xdr:from>
    <xdr:to>
      <xdr:col>21</xdr:col>
      <xdr:colOff>276410</xdr:colOff>
      <xdr:row>55</xdr:row>
      <xdr:rowOff>13074</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805978" y="1980640"/>
          <a:ext cx="224903" cy="10627846"/>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85" zoomScaleNormal="100" zoomScaleSheetLayoutView="85" workbookViewId="0">
      <selection activeCell="D13" sqref="D13"/>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14.875" style="4" customWidth="1"/>
    <col min="24" max="16384" width="9" style="4"/>
  </cols>
  <sheetData>
    <row r="1" spans="1:22" ht="19.5" customHeight="1">
      <c r="A1" s="116" t="s">
        <v>37</v>
      </c>
    </row>
    <row r="2" spans="1:22" ht="17.25" customHeight="1">
      <c r="A2" s="116"/>
      <c r="B2" s="116"/>
      <c r="C2" s="116"/>
      <c r="D2" s="255" t="s">
        <v>448</v>
      </c>
      <c r="E2" s="255"/>
      <c r="F2" s="255"/>
      <c r="G2" s="255"/>
      <c r="H2" s="255"/>
      <c r="I2" s="116"/>
      <c r="J2" s="116"/>
      <c r="K2" s="116"/>
      <c r="L2" s="116"/>
      <c r="M2" s="210"/>
      <c r="N2" s="210"/>
      <c r="O2" s="210"/>
      <c r="P2" s="210"/>
      <c r="Q2" s="210"/>
      <c r="R2" s="210"/>
      <c r="S2" s="210"/>
      <c r="T2" s="210"/>
      <c r="U2" s="210"/>
    </row>
    <row r="3" spans="1:22" ht="17.25">
      <c r="A3" s="116"/>
      <c r="B3" s="116"/>
      <c r="C3" s="116"/>
      <c r="D3" s="255"/>
      <c r="E3" s="255"/>
      <c r="F3" s="255"/>
      <c r="G3" s="255"/>
      <c r="H3" s="255"/>
      <c r="I3" s="116"/>
      <c r="J3" s="116"/>
      <c r="K3" s="116"/>
      <c r="L3" s="116"/>
      <c r="M3" s="210"/>
      <c r="N3" s="210"/>
      <c r="O3" s="210"/>
      <c r="P3" s="210"/>
      <c r="Q3" s="210"/>
      <c r="R3" s="210"/>
      <c r="S3" s="210"/>
      <c r="T3" s="210"/>
      <c r="U3" s="210"/>
    </row>
    <row r="4" spans="1:22" ht="14.25" thickBot="1">
      <c r="A4" s="5" t="s">
        <v>18</v>
      </c>
    </row>
    <row r="5" spans="1:22" s="7" customFormat="1" ht="19.5" customHeight="1" thickBot="1">
      <c r="A5" s="288" t="s">
        <v>19</v>
      </c>
      <c r="B5" s="289"/>
      <c r="C5" s="211"/>
      <c r="D5" s="6" t="s">
        <v>47</v>
      </c>
      <c r="E5" s="291"/>
      <c r="F5" s="292"/>
      <c r="G5" s="292"/>
      <c r="H5" s="292"/>
      <c r="I5" s="292"/>
      <c r="J5" s="292"/>
      <c r="K5" s="293"/>
      <c r="V5" s="7" t="s">
        <v>82</v>
      </c>
    </row>
    <row r="6" spans="1:22" s="7" customFormat="1" ht="12.75" thickBot="1">
      <c r="A6" s="3"/>
    </row>
    <row r="7" spans="1:22" s="7" customFormat="1" ht="18" customHeight="1">
      <c r="A7" s="256" t="s">
        <v>38</v>
      </c>
      <c r="B7" s="257" t="s">
        <v>39</v>
      </c>
      <c r="C7" s="258"/>
      <c r="D7" s="256" t="s">
        <v>400</v>
      </c>
      <c r="E7" s="257"/>
      <c r="F7" s="258"/>
      <c r="G7" s="256" t="s">
        <v>20</v>
      </c>
      <c r="H7" s="257"/>
      <c r="I7" s="257"/>
      <c r="J7" s="257"/>
      <c r="K7" s="257"/>
      <c r="L7" s="258"/>
      <c r="M7" s="256" t="s">
        <v>20</v>
      </c>
      <c r="N7" s="257"/>
      <c r="O7" s="257"/>
      <c r="P7" s="257"/>
      <c r="Q7" s="257"/>
      <c r="R7" s="257"/>
      <c r="S7" s="257"/>
      <c r="T7" s="257"/>
      <c r="U7" s="258"/>
    </row>
    <row r="8" spans="1:22" s="7" customFormat="1" ht="18" customHeight="1">
      <c r="A8" s="290"/>
      <c r="B8" s="276"/>
      <c r="C8" s="277"/>
      <c r="D8" s="290" t="s">
        <v>40</v>
      </c>
      <c r="E8" s="276" t="s">
        <v>41</v>
      </c>
      <c r="F8" s="277" t="s">
        <v>42</v>
      </c>
      <c r="G8" s="259" t="s">
        <v>407</v>
      </c>
      <c r="H8" s="260"/>
      <c r="I8" s="138" t="str">
        <f>IF(I28="","",ROUND(I28/F28*100,0))</f>
        <v/>
      </c>
      <c r="J8" s="261" t="s">
        <v>408</v>
      </c>
      <c r="K8" s="260"/>
      <c r="L8" s="139" t="str">
        <f>IF(I8="","",IF(I8=100,"",100-I8))</f>
        <v/>
      </c>
      <c r="M8" s="259" t="s">
        <v>338</v>
      </c>
      <c r="N8" s="260"/>
      <c r="O8" s="138" t="str">
        <f>IF(O28="","",ROUND(O28/L28*100,0))</f>
        <v/>
      </c>
      <c r="P8" s="259" t="s">
        <v>338</v>
      </c>
      <c r="Q8" s="260"/>
      <c r="R8" s="138" t="str">
        <f>IF(R28="","",ROUND(R28/O28*100,0))</f>
        <v/>
      </c>
      <c r="S8" s="261" t="s">
        <v>338</v>
      </c>
      <c r="T8" s="260"/>
      <c r="U8" s="139" t="str">
        <f>IF(O8="","",IF(O8=100,"",100-O8))</f>
        <v/>
      </c>
    </row>
    <row r="9" spans="1:22" s="7" customFormat="1" ht="18" customHeight="1" thickBot="1">
      <c r="A9" s="283"/>
      <c r="B9" s="284"/>
      <c r="C9" s="285"/>
      <c r="D9" s="283"/>
      <c r="E9" s="284"/>
      <c r="F9" s="285"/>
      <c r="G9" s="205" t="s">
        <v>40</v>
      </c>
      <c r="H9" s="206" t="s">
        <v>41</v>
      </c>
      <c r="I9" s="206" t="s">
        <v>42</v>
      </c>
      <c r="J9" s="206" t="s">
        <v>40</v>
      </c>
      <c r="K9" s="206" t="s">
        <v>41</v>
      </c>
      <c r="L9" s="208" t="s">
        <v>42</v>
      </c>
      <c r="M9" s="205" t="s">
        <v>40</v>
      </c>
      <c r="N9" s="206" t="s">
        <v>41</v>
      </c>
      <c r="O9" s="206" t="s">
        <v>42</v>
      </c>
      <c r="P9" s="205" t="s">
        <v>40</v>
      </c>
      <c r="Q9" s="206" t="s">
        <v>41</v>
      </c>
      <c r="R9" s="206" t="s">
        <v>42</v>
      </c>
      <c r="S9" s="206" t="s">
        <v>40</v>
      </c>
      <c r="T9" s="206" t="s">
        <v>41</v>
      </c>
      <c r="U9" s="208" t="s">
        <v>42</v>
      </c>
    </row>
    <row r="10" spans="1:22" s="7" customFormat="1" ht="18" customHeight="1">
      <c r="A10" s="267" t="s">
        <v>43</v>
      </c>
      <c r="B10" s="286"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68"/>
      <c r="B11" s="287"/>
      <c r="C11" s="209" t="s">
        <v>50</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68"/>
      <c r="B12" s="287"/>
      <c r="C12" s="140" t="s">
        <v>405</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68"/>
      <c r="B13" s="287"/>
      <c r="C13" s="212" t="s">
        <v>406</v>
      </c>
      <c r="D13" s="214"/>
      <c r="E13" s="203" t="str">
        <f>IF(D13="","",F13/D13)</f>
        <v/>
      </c>
      <c r="F13" s="164"/>
      <c r="G13" s="215"/>
      <c r="H13" s="163" t="str">
        <f>IF(G13="","",I13/G13)</f>
        <v/>
      </c>
      <c r="I13" s="166"/>
      <c r="J13" s="216"/>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68"/>
      <c r="B14" s="287"/>
      <c r="C14" s="209" t="s">
        <v>52</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68"/>
      <c r="B15" s="287"/>
      <c r="C15" s="140"/>
      <c r="D15" s="218"/>
      <c r="E15" s="220" t="str">
        <f t="shared" si="2"/>
        <v/>
      </c>
      <c r="F15" s="166"/>
      <c r="G15" s="218"/>
      <c r="H15" s="219"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68"/>
      <c r="B16" s="287"/>
      <c r="C16" s="140"/>
      <c r="D16" s="218"/>
      <c r="E16" s="219" t="str">
        <f t="shared" si="2"/>
        <v/>
      </c>
      <c r="F16" s="164"/>
      <c r="G16" s="218"/>
      <c r="H16" s="219"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68"/>
      <c r="B17" s="287"/>
      <c r="C17" s="140"/>
      <c r="D17" s="221"/>
      <c r="E17" s="219" t="str">
        <f t="shared" si="2"/>
        <v/>
      </c>
      <c r="F17" s="164"/>
      <c r="G17" s="218"/>
      <c r="H17" s="219" t="str">
        <f t="shared" si="3"/>
        <v/>
      </c>
      <c r="I17" s="170"/>
      <c r="J17" s="217"/>
      <c r="K17" s="169"/>
      <c r="L17" s="164"/>
      <c r="M17" s="165"/>
      <c r="N17" s="163" t="str">
        <f t="shared" si="4"/>
        <v/>
      </c>
      <c r="O17" s="170"/>
      <c r="P17" s="165"/>
      <c r="Q17" s="163" t="str">
        <f t="shared" si="5"/>
        <v/>
      </c>
      <c r="R17" s="170"/>
      <c r="S17" s="170"/>
      <c r="T17" s="169" t="str">
        <f t="shared" si="1"/>
        <v/>
      </c>
      <c r="U17" s="164"/>
    </row>
    <row r="18" spans="1:24" s="7" customFormat="1" ht="18" customHeight="1">
      <c r="A18" s="268"/>
      <c r="B18" s="287"/>
      <c r="C18" s="209" t="s">
        <v>51</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68"/>
      <c r="B19" s="287"/>
      <c r="C19" s="209" t="str">
        <f>C12</f>
        <v>&lt;改修工事&gt;</v>
      </c>
      <c r="D19" s="167"/>
      <c r="E19" s="163" t="str">
        <f t="shared" si="2"/>
        <v/>
      </c>
      <c r="F19" s="168"/>
      <c r="G19" s="171"/>
      <c r="H19" s="169" t="str">
        <f t="shared" si="3"/>
        <v/>
      </c>
      <c r="I19" s="169"/>
      <c r="J19" s="169"/>
      <c r="K19" s="169" t="str">
        <f t="shared" si="0"/>
        <v/>
      </c>
      <c r="L19" s="168"/>
      <c r="M19" s="171"/>
      <c r="N19" s="169" t="str">
        <f t="shared" si="4"/>
        <v/>
      </c>
      <c r="O19" s="169"/>
      <c r="P19" s="171"/>
      <c r="Q19" s="169" t="str">
        <f t="shared" si="5"/>
        <v/>
      </c>
      <c r="R19" s="169"/>
      <c r="S19" s="169"/>
      <c r="T19" s="169" t="str">
        <f t="shared" si="1"/>
        <v/>
      </c>
      <c r="U19" s="168"/>
    </row>
    <row r="20" spans="1:24" s="7" customFormat="1" ht="18" customHeight="1">
      <c r="A20" s="268"/>
      <c r="B20" s="287"/>
      <c r="C20" s="209" t="str">
        <f>IF(C13="","",C13)</f>
        <v>　（改築）</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4" s="7" customFormat="1" ht="18" customHeight="1">
      <c r="A21" s="268"/>
      <c r="B21" s="287"/>
      <c r="C21" s="209" t="s">
        <v>52</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68"/>
      <c r="B22" s="287"/>
      <c r="C22" s="140"/>
      <c r="D22" s="165"/>
      <c r="E22" s="163" t="str">
        <f t="shared" si="2"/>
        <v/>
      </c>
      <c r="F22" s="164"/>
      <c r="G22" s="172"/>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68"/>
      <c r="B23" s="287"/>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68"/>
      <c r="B24" s="287"/>
      <c r="C24" s="140"/>
      <c r="D24" s="165"/>
      <c r="E24" s="163" t="str">
        <f t="shared" si="2"/>
        <v/>
      </c>
      <c r="F24" s="173"/>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68"/>
      <c r="B25" s="287"/>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68"/>
      <c r="B26" s="287"/>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68"/>
      <c r="B27" s="287"/>
      <c r="C27" s="140"/>
      <c r="D27" s="165"/>
      <c r="E27" s="169"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68"/>
      <c r="B28" s="287"/>
      <c r="C28" s="207" t="s">
        <v>56</v>
      </c>
      <c r="D28" s="174"/>
      <c r="E28" s="175" t="str">
        <f t="shared" si="2"/>
        <v/>
      </c>
      <c r="F28" s="176" t="str">
        <f>IF(SUM(F12:F27)=0,"",SUM(F12:F27))</f>
        <v/>
      </c>
      <c r="G28" s="177"/>
      <c r="H28" s="175" t="str">
        <f t="shared" si="3"/>
        <v/>
      </c>
      <c r="I28" s="175" t="str">
        <f>IF(SUM(I12:I27)=0,"",SUM(I12:I27))</f>
        <v/>
      </c>
      <c r="J28" s="178"/>
      <c r="K28" s="175" t="str">
        <f t="shared" si="0"/>
        <v/>
      </c>
      <c r="L28" s="176" t="str">
        <f>IF(SUM(L12:L27)=0,"",SUM(L12:L27))</f>
        <v/>
      </c>
      <c r="M28" s="177"/>
      <c r="N28" s="175" t="str">
        <f t="shared" si="4"/>
        <v/>
      </c>
      <c r="O28" s="175" t="str">
        <f>IF(SUM(O12:O27)=0,"",SUM(O12:O27))</f>
        <v/>
      </c>
      <c r="P28" s="177"/>
      <c r="Q28" s="175" t="str">
        <f t="shared" si="5"/>
        <v/>
      </c>
      <c r="R28" s="175" t="str">
        <f>IF(SUM(R12:R27)=0,"",SUM(R12:R27))</f>
        <v/>
      </c>
      <c r="S28" s="178"/>
      <c r="T28" s="175" t="str">
        <f t="shared" si="1"/>
        <v/>
      </c>
      <c r="U28" s="176" t="str">
        <f>IF(SUM(U12:U27)=0,"",SUM(U12:U27))</f>
        <v/>
      </c>
    </row>
    <row r="29" spans="1:24" s="7" customFormat="1" ht="18" customHeight="1">
      <c r="A29" s="268"/>
      <c r="B29" s="287" t="s">
        <v>46</v>
      </c>
      <c r="C29" s="142"/>
      <c r="D29" s="179"/>
      <c r="E29" s="180" t="str">
        <f t="shared" si="2"/>
        <v/>
      </c>
      <c r="F29" s="181"/>
      <c r="G29" s="179"/>
      <c r="H29" s="180" t="str">
        <f t="shared" si="3"/>
        <v/>
      </c>
      <c r="I29" s="182"/>
      <c r="J29" s="182"/>
      <c r="K29" s="180" t="str">
        <f t="shared" si="0"/>
        <v/>
      </c>
      <c r="L29" s="181"/>
      <c r="M29" s="179"/>
      <c r="N29" s="180" t="str">
        <f t="shared" si="4"/>
        <v/>
      </c>
      <c r="O29" s="182"/>
      <c r="P29" s="179"/>
      <c r="Q29" s="180" t="str">
        <f t="shared" si="5"/>
        <v/>
      </c>
      <c r="R29" s="182"/>
      <c r="S29" s="182"/>
      <c r="T29" s="180" t="str">
        <f t="shared" si="1"/>
        <v/>
      </c>
      <c r="U29" s="181"/>
    </row>
    <row r="30" spans="1:24" s="7" customFormat="1" ht="18" customHeight="1">
      <c r="A30" s="268"/>
      <c r="B30" s="287"/>
      <c r="C30" s="143"/>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4" s="7" customFormat="1" ht="18" customHeight="1">
      <c r="A31" s="268"/>
      <c r="B31" s="287"/>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4" s="7" customFormat="1" ht="18" customHeight="1">
      <c r="A32" s="268"/>
      <c r="B32" s="287"/>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c r="V32" s="274" t="s">
        <v>86</v>
      </c>
      <c r="W32" s="275"/>
      <c r="X32" s="275"/>
    </row>
    <row r="33" spans="1:24" s="7" customFormat="1" ht="18" customHeight="1">
      <c r="A33" s="268"/>
      <c r="B33" s="287"/>
      <c r="C33" s="144"/>
      <c r="D33" s="187"/>
      <c r="E33" s="188" t="str">
        <f t="shared" si="2"/>
        <v/>
      </c>
      <c r="F33" s="189"/>
      <c r="G33" s="187"/>
      <c r="H33" s="188" t="str">
        <f t="shared" si="3"/>
        <v/>
      </c>
      <c r="I33" s="190"/>
      <c r="J33" s="190"/>
      <c r="K33" s="188" t="str">
        <f t="shared" si="0"/>
        <v/>
      </c>
      <c r="L33" s="189"/>
      <c r="M33" s="187"/>
      <c r="N33" s="188" t="str">
        <f t="shared" si="4"/>
        <v/>
      </c>
      <c r="O33" s="190"/>
      <c r="P33" s="187"/>
      <c r="Q33" s="188" t="str">
        <f t="shared" si="5"/>
        <v/>
      </c>
      <c r="R33" s="190"/>
      <c r="S33" s="190"/>
      <c r="T33" s="188" t="str">
        <f t="shared" si="1"/>
        <v/>
      </c>
      <c r="U33" s="189"/>
      <c r="V33" s="274"/>
      <c r="W33" s="275"/>
      <c r="X33" s="275"/>
    </row>
    <row r="34" spans="1:24" s="7" customFormat="1" ht="18" customHeight="1">
      <c r="A34" s="268"/>
      <c r="B34" s="287"/>
      <c r="C34" s="204" t="s">
        <v>56</v>
      </c>
      <c r="D34" s="177"/>
      <c r="E34" s="175" t="str">
        <f t="shared" si="2"/>
        <v/>
      </c>
      <c r="F34" s="176" t="str">
        <f>IF(SUM(F29:F33)=0,"",(SUM(F29:F33)))</f>
        <v/>
      </c>
      <c r="G34" s="177"/>
      <c r="H34" s="175" t="str">
        <f t="shared" si="3"/>
        <v/>
      </c>
      <c r="I34" s="175" t="str">
        <f>IF(SUM(I29:I33)=0,"",(SUM(I29:I33)))</f>
        <v/>
      </c>
      <c r="J34" s="178"/>
      <c r="K34" s="175" t="str">
        <f t="shared" si="0"/>
        <v/>
      </c>
      <c r="L34" s="176" t="str">
        <f>IF(SUM(L29:L33)=0,"",(SUM(L29:L33)))</f>
        <v/>
      </c>
      <c r="M34" s="177"/>
      <c r="N34" s="175" t="str">
        <f t="shared" si="4"/>
        <v/>
      </c>
      <c r="O34" s="175" t="str">
        <f>IF(SUM(O29:O33)=0,"",(SUM(O29:O33)))</f>
        <v/>
      </c>
      <c r="P34" s="177"/>
      <c r="Q34" s="175" t="str">
        <f t="shared" si="5"/>
        <v/>
      </c>
      <c r="R34" s="175" t="str">
        <f>IF(SUM(R29:R33)=0,"",(SUM(R29:R33)))</f>
        <v/>
      </c>
      <c r="S34" s="178"/>
      <c r="T34" s="175" t="str">
        <f t="shared" si="1"/>
        <v/>
      </c>
      <c r="U34" s="176" t="str">
        <f>IF(SUM(U29:U33)=0,"",(SUM(U29:U33)))</f>
        <v/>
      </c>
    </row>
    <row r="35" spans="1:24" s="7" customFormat="1" ht="18" customHeight="1">
      <c r="A35" s="268"/>
      <c r="B35" s="276" t="s">
        <v>54</v>
      </c>
      <c r="C35" s="277"/>
      <c r="D35" s="177"/>
      <c r="E35" s="175" t="str">
        <f t="shared" si="2"/>
        <v/>
      </c>
      <c r="F35" s="176" t="str">
        <f>IF(F28="","",IF(F34="",F28,F28+F34))</f>
        <v/>
      </c>
      <c r="G35" s="177"/>
      <c r="H35" s="175" t="str">
        <f t="shared" si="3"/>
        <v/>
      </c>
      <c r="I35" s="175" t="str">
        <f>IF(I28="","",IF(I34="",I28,I28+I34))</f>
        <v/>
      </c>
      <c r="J35" s="178"/>
      <c r="K35" s="175" t="str">
        <f t="shared" si="0"/>
        <v/>
      </c>
      <c r="L35" s="176" t="str">
        <f>IF(L28="","",IF(L34="",L28,L28+L34))</f>
        <v/>
      </c>
      <c r="M35" s="177"/>
      <c r="N35" s="175" t="str">
        <f t="shared" si="4"/>
        <v/>
      </c>
      <c r="O35" s="175" t="str">
        <f>IF(O28="","",IF(O34="",O28,O28+O34))</f>
        <v/>
      </c>
      <c r="P35" s="177"/>
      <c r="Q35" s="175" t="str">
        <f t="shared" si="5"/>
        <v/>
      </c>
      <c r="R35" s="175" t="str">
        <f>IF(R28="","",IF(R34="",R28,R28+R34))</f>
        <v/>
      </c>
      <c r="S35" s="178"/>
      <c r="T35" s="175" t="str">
        <f t="shared" si="1"/>
        <v/>
      </c>
      <c r="U35" s="176" t="str">
        <f>IF(U28="","",IF(U34="",U28,U28+U34))</f>
        <v/>
      </c>
    </row>
    <row r="36" spans="1:24" s="7" customFormat="1" ht="18" customHeight="1">
      <c r="A36" s="268" t="s">
        <v>44</v>
      </c>
      <c r="B36" s="279" t="str">
        <f>C12</f>
        <v>&lt;改修工事&gt;</v>
      </c>
      <c r="C36" s="280"/>
      <c r="D36" s="191"/>
      <c r="E36" s="180" t="str">
        <f t="shared" si="2"/>
        <v/>
      </c>
      <c r="F36" s="192"/>
      <c r="G36" s="191"/>
      <c r="H36" s="180" t="str">
        <f t="shared" si="3"/>
        <v/>
      </c>
      <c r="I36" s="180"/>
      <c r="J36" s="180"/>
      <c r="K36" s="180" t="str">
        <f t="shared" si="0"/>
        <v/>
      </c>
      <c r="L36" s="192"/>
      <c r="M36" s="191"/>
      <c r="N36" s="180" t="str">
        <f t="shared" si="4"/>
        <v/>
      </c>
      <c r="O36" s="180"/>
      <c r="P36" s="191"/>
      <c r="Q36" s="180" t="str">
        <f t="shared" si="5"/>
        <v/>
      </c>
      <c r="R36" s="180"/>
      <c r="S36" s="180"/>
      <c r="T36" s="180" t="str">
        <f t="shared" si="1"/>
        <v/>
      </c>
      <c r="U36" s="192"/>
    </row>
    <row r="37" spans="1:24" s="7" customFormat="1" ht="18" customHeight="1">
      <c r="A37" s="268"/>
      <c r="B37" s="279" t="str">
        <f>C20</f>
        <v>　（改築）</v>
      </c>
      <c r="C37" s="280"/>
      <c r="D37" s="193"/>
      <c r="E37" s="184" t="str">
        <f t="shared" si="2"/>
        <v/>
      </c>
      <c r="F37" s="194"/>
      <c r="G37" s="193"/>
      <c r="H37" s="184" t="str">
        <f t="shared" si="3"/>
        <v/>
      </c>
      <c r="I37" s="184"/>
      <c r="J37" s="184"/>
      <c r="K37" s="184" t="str">
        <f t="shared" si="0"/>
        <v/>
      </c>
      <c r="L37" s="194"/>
      <c r="M37" s="193"/>
      <c r="N37" s="184" t="str">
        <f t="shared" si="4"/>
        <v/>
      </c>
      <c r="O37" s="184"/>
      <c r="P37" s="193"/>
      <c r="Q37" s="184" t="str">
        <f t="shared" si="5"/>
        <v/>
      </c>
      <c r="R37" s="184"/>
      <c r="S37" s="184"/>
      <c r="T37" s="184" t="str">
        <f t="shared" si="1"/>
        <v/>
      </c>
      <c r="U37" s="194"/>
    </row>
    <row r="38" spans="1:24" s="7" customFormat="1" ht="18" customHeight="1">
      <c r="A38" s="268"/>
      <c r="B38" s="12" t="s">
        <v>49</v>
      </c>
      <c r="C38" s="140"/>
      <c r="D38" s="183"/>
      <c r="E38" s="184" t="str">
        <f t="shared" si="2"/>
        <v/>
      </c>
      <c r="F38" s="185"/>
      <c r="G38" s="183"/>
      <c r="H38" s="184" t="str">
        <f t="shared" si="3"/>
        <v/>
      </c>
      <c r="I38" s="186"/>
      <c r="J38" s="186"/>
      <c r="K38" s="184" t="str">
        <f t="shared" si="0"/>
        <v/>
      </c>
      <c r="L38" s="185"/>
      <c r="M38" s="183"/>
      <c r="N38" s="184" t="str">
        <f t="shared" si="4"/>
        <v/>
      </c>
      <c r="O38" s="186"/>
      <c r="P38" s="183"/>
      <c r="Q38" s="184" t="str">
        <f t="shared" si="5"/>
        <v/>
      </c>
      <c r="R38" s="186"/>
      <c r="S38" s="186"/>
      <c r="T38" s="184" t="str">
        <f t="shared" si="1"/>
        <v/>
      </c>
      <c r="U38" s="185"/>
    </row>
    <row r="39" spans="1:24" s="7" customFormat="1" ht="18" customHeight="1">
      <c r="A39" s="268"/>
      <c r="B39" s="12" t="s">
        <v>49</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68"/>
      <c r="B40" s="13" t="s">
        <v>48</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68"/>
      <c r="B41" s="279" t="s">
        <v>53</v>
      </c>
      <c r="C41" s="280"/>
      <c r="D41" s="193"/>
      <c r="E41" s="184" t="str">
        <f t="shared" si="2"/>
        <v/>
      </c>
      <c r="F41" s="194"/>
      <c r="G41" s="193"/>
      <c r="H41" s="184" t="str">
        <f t="shared" si="3"/>
        <v/>
      </c>
      <c r="I41" s="184"/>
      <c r="J41" s="184"/>
      <c r="K41" s="184" t="str">
        <f t="shared" si="0"/>
        <v/>
      </c>
      <c r="L41" s="194"/>
      <c r="M41" s="193"/>
      <c r="N41" s="184" t="str">
        <f t="shared" si="4"/>
        <v/>
      </c>
      <c r="O41" s="184"/>
      <c r="P41" s="193"/>
      <c r="Q41" s="184" t="str">
        <f t="shared" si="5"/>
        <v/>
      </c>
      <c r="R41" s="184"/>
      <c r="S41" s="184"/>
      <c r="T41" s="184" t="str">
        <f t="shared" si="1"/>
        <v/>
      </c>
      <c r="U41" s="194"/>
    </row>
    <row r="42" spans="1:24" s="7" customFormat="1" ht="18" customHeight="1">
      <c r="A42" s="268"/>
      <c r="B42" s="279" t="str">
        <f>C20</f>
        <v>　（改築）</v>
      </c>
      <c r="C42" s="280"/>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68"/>
      <c r="B43" s="13" t="s">
        <v>48</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68"/>
      <c r="B44" s="12" t="s">
        <v>48</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68"/>
      <c r="B45" s="14" t="s">
        <v>49</v>
      </c>
      <c r="C45" s="145"/>
      <c r="D45" s="187"/>
      <c r="E45" s="188" t="str">
        <f t="shared" si="2"/>
        <v/>
      </c>
      <c r="F45" s="189"/>
      <c r="G45" s="187"/>
      <c r="H45" s="188" t="str">
        <f t="shared" si="3"/>
        <v/>
      </c>
      <c r="I45" s="190"/>
      <c r="J45" s="190"/>
      <c r="K45" s="188" t="str">
        <f t="shared" si="0"/>
        <v/>
      </c>
      <c r="L45" s="189"/>
      <c r="M45" s="187"/>
      <c r="N45" s="188" t="str">
        <f t="shared" si="4"/>
        <v/>
      </c>
      <c r="O45" s="190"/>
      <c r="P45" s="187"/>
      <c r="Q45" s="188" t="str">
        <f t="shared" si="5"/>
        <v/>
      </c>
      <c r="R45" s="190"/>
      <c r="S45" s="190"/>
      <c r="T45" s="188" t="str">
        <f t="shared" si="1"/>
        <v/>
      </c>
      <c r="U45" s="189"/>
    </row>
    <row r="46" spans="1:24" s="7" customFormat="1" ht="18" customHeight="1">
      <c r="A46" s="278"/>
      <c r="B46" s="281" t="s">
        <v>57</v>
      </c>
      <c r="C46" s="282"/>
      <c r="D46" s="177"/>
      <c r="E46" s="175" t="str">
        <f t="shared" si="2"/>
        <v/>
      </c>
      <c r="F46" s="176" t="str">
        <f>IF(SUM(F36:F45)=0,"",(SUM(F36:F45)))</f>
        <v/>
      </c>
      <c r="G46" s="177"/>
      <c r="H46" s="175" t="str">
        <f t="shared" si="3"/>
        <v/>
      </c>
      <c r="I46" s="175" t="str">
        <f>IF(SUM(I36:I45)=0,"",(SUM(I36:I45)))</f>
        <v/>
      </c>
      <c r="J46" s="178"/>
      <c r="K46" s="175" t="str">
        <f t="shared" si="0"/>
        <v/>
      </c>
      <c r="L46" s="176" t="str">
        <f>IF(SUM(L36:L45)=0,"",(SUM(L36:L45)))</f>
        <v/>
      </c>
      <c r="M46" s="177"/>
      <c r="N46" s="175" t="str">
        <f t="shared" si="4"/>
        <v/>
      </c>
      <c r="O46" s="175" t="str">
        <f>IF(SUM(O36:O45)=0,"",(SUM(O36:O45)))</f>
        <v/>
      </c>
      <c r="P46" s="177"/>
      <c r="Q46" s="175" t="str">
        <f t="shared" si="5"/>
        <v/>
      </c>
      <c r="R46" s="175" t="str">
        <f>IF(SUM(R36:R45)=0,"",(SUM(R36:R45)))</f>
        <v/>
      </c>
      <c r="S46" s="178"/>
      <c r="T46" s="175" t="str">
        <f t="shared" si="1"/>
        <v/>
      </c>
      <c r="U46" s="176" t="str">
        <f>IF(SUM(U36:U45)=0,"",(SUM(U36:U45)))</f>
        <v/>
      </c>
    </row>
    <row r="47" spans="1:24" s="7" customFormat="1" ht="18" customHeight="1" thickBot="1">
      <c r="A47" s="283" t="s">
        <v>58</v>
      </c>
      <c r="B47" s="284"/>
      <c r="C47" s="285"/>
      <c r="D47" s="195"/>
      <c r="E47" s="196" t="str">
        <f t="shared" si="2"/>
        <v/>
      </c>
      <c r="F47" s="197" t="str">
        <f>IF(F35="","",IF(F46="",F35,F35+F46))</f>
        <v/>
      </c>
      <c r="G47" s="195"/>
      <c r="H47" s="196" t="str">
        <f t="shared" si="3"/>
        <v/>
      </c>
      <c r="I47" s="196" t="str">
        <f>IF(I35="","",IF(I46="",I35,I35+I46))</f>
        <v/>
      </c>
      <c r="J47" s="198"/>
      <c r="K47" s="196" t="str">
        <f t="shared" si="0"/>
        <v/>
      </c>
      <c r="L47" s="197" t="str">
        <f>IF(L35="","",IF(L46="",L35,L35+L46))</f>
        <v/>
      </c>
      <c r="M47" s="195"/>
      <c r="N47" s="196" t="str">
        <f t="shared" si="4"/>
        <v/>
      </c>
      <c r="O47" s="196" t="str">
        <f>IF(O35="","",IF(O46="",O35,O35+O46))</f>
        <v/>
      </c>
      <c r="P47" s="195"/>
      <c r="Q47" s="196" t="str">
        <f t="shared" si="5"/>
        <v/>
      </c>
      <c r="R47" s="196" t="str">
        <f>IF(R35="","",IF(R46="",R35,R35+R46))</f>
        <v/>
      </c>
      <c r="S47" s="198"/>
      <c r="T47" s="196" t="str">
        <f t="shared" si="1"/>
        <v/>
      </c>
      <c r="U47" s="197" t="str">
        <f>IF(U35="","",IF(U46="",U35,U35+U46))</f>
        <v/>
      </c>
    </row>
    <row r="48" spans="1:24" s="7" customFormat="1" ht="18" customHeight="1">
      <c r="A48" s="267" t="s">
        <v>28</v>
      </c>
      <c r="B48" s="270" t="s">
        <v>29</v>
      </c>
      <c r="C48" s="271"/>
      <c r="D48" s="262" t="s">
        <v>24</v>
      </c>
      <c r="E48" s="252" t="s">
        <v>24</v>
      </c>
      <c r="F48" s="199"/>
      <c r="G48" s="262"/>
      <c r="H48" s="252"/>
      <c r="I48" s="200"/>
      <c r="J48" s="252"/>
      <c r="K48" s="252" t="s">
        <v>24</v>
      </c>
      <c r="L48" s="199"/>
      <c r="M48" s="262"/>
      <c r="N48" s="252"/>
      <c r="O48" s="200"/>
      <c r="P48" s="262"/>
      <c r="Q48" s="252"/>
      <c r="R48" s="200"/>
      <c r="S48" s="252"/>
      <c r="T48" s="252" t="s">
        <v>24</v>
      </c>
      <c r="U48" s="199" t="s">
        <v>24</v>
      </c>
    </row>
    <row r="49" spans="1:21" s="7" customFormat="1" ht="18" customHeight="1">
      <c r="A49" s="268"/>
      <c r="B49" s="265" t="s">
        <v>339</v>
      </c>
      <c r="C49" s="266"/>
      <c r="D49" s="263"/>
      <c r="E49" s="253"/>
      <c r="F49" s="185" t="s">
        <v>24</v>
      </c>
      <c r="G49" s="263"/>
      <c r="H49" s="253"/>
      <c r="I49" s="186"/>
      <c r="J49" s="253"/>
      <c r="K49" s="253"/>
      <c r="L49" s="185" t="s">
        <v>24</v>
      </c>
      <c r="M49" s="263"/>
      <c r="N49" s="253"/>
      <c r="O49" s="186"/>
      <c r="P49" s="263"/>
      <c r="Q49" s="253"/>
      <c r="R49" s="186"/>
      <c r="S49" s="253"/>
      <c r="T49" s="253"/>
      <c r="U49" s="185" t="s">
        <v>24</v>
      </c>
    </row>
    <row r="50" spans="1:21" s="7" customFormat="1" ht="18" customHeight="1">
      <c r="A50" s="268"/>
      <c r="B50" s="265" t="s">
        <v>30</v>
      </c>
      <c r="C50" s="266"/>
      <c r="D50" s="263"/>
      <c r="E50" s="253"/>
      <c r="F50" s="185" t="s">
        <v>24</v>
      </c>
      <c r="G50" s="263"/>
      <c r="H50" s="253"/>
      <c r="I50" s="186"/>
      <c r="J50" s="253"/>
      <c r="K50" s="253"/>
      <c r="L50" s="185" t="s">
        <v>24</v>
      </c>
      <c r="M50" s="263"/>
      <c r="N50" s="253"/>
      <c r="O50" s="186"/>
      <c r="P50" s="263"/>
      <c r="Q50" s="253"/>
      <c r="R50" s="186"/>
      <c r="S50" s="253"/>
      <c r="T50" s="253"/>
      <c r="U50" s="185" t="s">
        <v>24</v>
      </c>
    </row>
    <row r="51" spans="1:21" s="7" customFormat="1" ht="18" customHeight="1">
      <c r="A51" s="268"/>
      <c r="B51" s="265" t="s">
        <v>31</v>
      </c>
      <c r="C51" s="266"/>
      <c r="D51" s="263"/>
      <c r="E51" s="253"/>
      <c r="F51" s="185" t="s">
        <v>34</v>
      </c>
      <c r="G51" s="263"/>
      <c r="H51" s="253"/>
      <c r="I51" s="186"/>
      <c r="J51" s="253"/>
      <c r="K51" s="253"/>
      <c r="L51" s="185" t="s">
        <v>24</v>
      </c>
      <c r="M51" s="263"/>
      <c r="N51" s="253"/>
      <c r="O51" s="186"/>
      <c r="P51" s="263"/>
      <c r="Q51" s="253"/>
      <c r="R51" s="186"/>
      <c r="S51" s="253"/>
      <c r="T51" s="253"/>
      <c r="U51" s="185" t="s">
        <v>24</v>
      </c>
    </row>
    <row r="52" spans="1:21" s="7" customFormat="1" ht="18" customHeight="1">
      <c r="A52" s="268"/>
      <c r="B52" s="265" t="s">
        <v>107</v>
      </c>
      <c r="C52" s="266"/>
      <c r="D52" s="263"/>
      <c r="E52" s="253"/>
      <c r="F52" s="173"/>
      <c r="G52" s="263"/>
      <c r="H52" s="253"/>
      <c r="I52" s="186"/>
      <c r="J52" s="253"/>
      <c r="K52" s="253"/>
      <c r="L52" s="185" t="s">
        <v>24</v>
      </c>
      <c r="M52" s="263"/>
      <c r="N52" s="253"/>
      <c r="O52" s="186"/>
      <c r="P52" s="263"/>
      <c r="Q52" s="253"/>
      <c r="R52" s="186"/>
      <c r="S52" s="253"/>
      <c r="T52" s="253"/>
      <c r="U52" s="185" t="s">
        <v>24</v>
      </c>
    </row>
    <row r="53" spans="1:21" s="7" customFormat="1" ht="18" customHeight="1">
      <c r="A53" s="268"/>
      <c r="B53" s="265" t="s">
        <v>32</v>
      </c>
      <c r="C53" s="266"/>
      <c r="D53" s="263"/>
      <c r="E53" s="253"/>
      <c r="F53" s="173"/>
      <c r="G53" s="263"/>
      <c r="H53" s="253"/>
      <c r="I53" s="186"/>
      <c r="J53" s="253"/>
      <c r="K53" s="253"/>
      <c r="L53" s="185" t="s">
        <v>24</v>
      </c>
      <c r="M53" s="263"/>
      <c r="N53" s="253"/>
      <c r="O53" s="186"/>
      <c r="P53" s="263"/>
      <c r="Q53" s="253"/>
      <c r="R53" s="186"/>
      <c r="S53" s="253"/>
      <c r="T53" s="253"/>
      <c r="U53" s="185" t="s">
        <v>24</v>
      </c>
    </row>
    <row r="54" spans="1:21" s="7" customFormat="1" ht="18" customHeight="1">
      <c r="A54" s="268"/>
      <c r="B54" s="265" t="s">
        <v>33</v>
      </c>
      <c r="C54" s="266"/>
      <c r="D54" s="264"/>
      <c r="E54" s="254"/>
      <c r="F54" s="173"/>
      <c r="G54" s="264"/>
      <c r="H54" s="254"/>
      <c r="I54" s="190"/>
      <c r="J54" s="254"/>
      <c r="K54" s="254"/>
      <c r="L54" s="185"/>
      <c r="M54" s="264"/>
      <c r="N54" s="254"/>
      <c r="O54" s="190"/>
      <c r="P54" s="264"/>
      <c r="Q54" s="254"/>
      <c r="R54" s="190"/>
      <c r="S54" s="254"/>
      <c r="T54" s="254"/>
      <c r="U54" s="185" t="s">
        <v>24</v>
      </c>
    </row>
    <row r="55" spans="1:21" s="7" customFormat="1" ht="18" customHeight="1" thickBot="1">
      <c r="A55" s="269"/>
      <c r="B55" s="272" t="s">
        <v>55</v>
      </c>
      <c r="C55" s="273"/>
      <c r="D55" s="201" t="s">
        <v>22</v>
      </c>
      <c r="E55" s="202" t="s">
        <v>22</v>
      </c>
      <c r="F55" s="197" t="str">
        <f>IF(SUM(F48:F54)=0,"",SUM(F48:F54))</f>
        <v/>
      </c>
      <c r="G55" s="201" t="s">
        <v>35</v>
      </c>
      <c r="H55" s="202" t="s">
        <v>35</v>
      </c>
      <c r="I55" s="196" t="str">
        <f>IF(SUM(I48:I54)=0,"",SUM(I48:I54))</f>
        <v/>
      </c>
      <c r="J55" s="202" t="s">
        <v>35</v>
      </c>
      <c r="K55" s="202" t="s">
        <v>35</v>
      </c>
      <c r="L55" s="197" t="str">
        <f>IF(SUM(L48:L54)=0,"",SUM(L48:L54))</f>
        <v/>
      </c>
      <c r="M55" s="201" t="s">
        <v>35</v>
      </c>
      <c r="N55" s="202" t="s">
        <v>35</v>
      </c>
      <c r="O55" s="196" t="str">
        <f>IF(SUM(O48:O54)=0,"",SUM(O48:O54))</f>
        <v/>
      </c>
      <c r="P55" s="201" t="s">
        <v>35</v>
      </c>
      <c r="Q55" s="202" t="s">
        <v>35</v>
      </c>
      <c r="R55" s="196" t="str">
        <f>IF(SUM(R48:R54)=0,"",SUM(R48:R54))</f>
        <v/>
      </c>
      <c r="S55" s="202" t="s">
        <v>35</v>
      </c>
      <c r="T55" s="202" t="s">
        <v>35</v>
      </c>
      <c r="U55" s="197" t="str">
        <f>IF(SUM(U48:U54)=0,"",SUM(U48:U54))</f>
        <v/>
      </c>
    </row>
    <row r="56" spans="1:21">
      <c r="F56" s="141" t="str">
        <f>IF(F47=F55,"","↑【確認】「事業財源」の合計と「合計（総事業費）」が不一致")</f>
        <v/>
      </c>
    </row>
    <row r="57" spans="1:21">
      <c r="F57" s="141"/>
    </row>
    <row r="58" spans="1:21">
      <c r="A58" s="15" t="s">
        <v>36</v>
      </c>
    </row>
    <row r="59" spans="1:21">
      <c r="A59" s="15"/>
    </row>
    <row r="60" spans="1:21">
      <c r="A60" s="16" t="s">
        <v>94</v>
      </c>
      <c r="B60" s="146" t="s">
        <v>101</v>
      </c>
      <c r="C60" s="146"/>
      <c r="D60" s="146"/>
      <c r="E60" s="146"/>
      <c r="F60" s="146"/>
      <c r="G60" s="146"/>
      <c r="H60" s="146"/>
      <c r="I60" s="146"/>
      <c r="J60" s="146"/>
      <c r="K60" s="146"/>
      <c r="L60" s="146"/>
    </row>
    <row r="61" spans="1:21">
      <c r="A61" s="16"/>
      <c r="B61" s="146" t="s">
        <v>401</v>
      </c>
      <c r="C61" s="146"/>
      <c r="D61" s="146"/>
      <c r="E61" s="146"/>
      <c r="F61" s="146"/>
      <c r="G61" s="146"/>
      <c r="H61" s="146"/>
      <c r="I61" s="146"/>
      <c r="J61" s="146"/>
      <c r="K61" s="146"/>
      <c r="L61" s="146"/>
    </row>
    <row r="62" spans="1:21">
      <c r="A62" s="16" t="s">
        <v>95</v>
      </c>
      <c r="B62" s="146" t="s">
        <v>102</v>
      </c>
      <c r="C62" s="146"/>
      <c r="D62" s="146"/>
      <c r="E62" s="146"/>
      <c r="F62" s="146"/>
      <c r="G62" s="146"/>
      <c r="H62" s="146"/>
      <c r="I62" s="146"/>
      <c r="J62" s="146"/>
      <c r="K62" s="146"/>
      <c r="L62" s="146"/>
    </row>
    <row r="63" spans="1:21">
      <c r="A63" s="16"/>
      <c r="B63" s="146" t="s">
        <v>83</v>
      </c>
      <c r="C63" s="146"/>
      <c r="D63" s="146"/>
      <c r="E63" s="146"/>
      <c r="F63" s="146"/>
      <c r="G63" s="146"/>
      <c r="H63" s="146"/>
      <c r="I63" s="146"/>
      <c r="J63" s="146"/>
      <c r="K63" s="146"/>
      <c r="L63" s="146"/>
    </row>
    <row r="64" spans="1:21">
      <c r="A64" s="16" t="s">
        <v>84</v>
      </c>
      <c r="B64" s="146" t="s">
        <v>340</v>
      </c>
      <c r="C64" s="146"/>
      <c r="D64" s="146"/>
      <c r="E64" s="146"/>
      <c r="F64" s="146"/>
      <c r="G64" s="146"/>
      <c r="H64" s="146"/>
      <c r="I64" s="146"/>
      <c r="J64" s="146"/>
      <c r="K64" s="146"/>
      <c r="L64" s="146"/>
    </row>
    <row r="65" spans="1:12">
      <c r="A65" s="16" t="s">
        <v>96</v>
      </c>
      <c r="B65" s="146" t="s">
        <v>103</v>
      </c>
      <c r="C65" s="146"/>
      <c r="D65" s="146"/>
      <c r="E65" s="146"/>
      <c r="F65" s="146"/>
      <c r="G65" s="146"/>
      <c r="H65" s="146"/>
      <c r="I65" s="146"/>
      <c r="J65" s="146"/>
      <c r="K65" s="146"/>
      <c r="L65" s="146"/>
    </row>
    <row r="66" spans="1:12">
      <c r="A66" s="16"/>
      <c r="B66" s="146" t="s">
        <v>402</v>
      </c>
      <c r="C66" s="146"/>
      <c r="D66" s="146"/>
      <c r="E66" s="146"/>
      <c r="F66" s="146"/>
      <c r="G66" s="146"/>
      <c r="H66" s="146"/>
      <c r="I66" s="146"/>
      <c r="J66" s="146"/>
      <c r="K66" s="146"/>
      <c r="L66" s="146"/>
    </row>
    <row r="67" spans="1:12">
      <c r="A67" s="16"/>
      <c r="B67" s="146" t="s">
        <v>403</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97</v>
      </c>
      <c r="B69" s="146" t="s">
        <v>404</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98</v>
      </c>
      <c r="B71" s="146" t="s">
        <v>87</v>
      </c>
      <c r="C71" s="146"/>
      <c r="D71" s="146"/>
      <c r="E71" s="146"/>
      <c r="F71" s="146"/>
      <c r="G71" s="146"/>
      <c r="H71" s="146"/>
      <c r="I71" s="146"/>
      <c r="J71" s="146"/>
      <c r="K71" s="146"/>
      <c r="L71" s="146"/>
    </row>
    <row r="72" spans="1:12">
      <c r="A72" s="16" t="s">
        <v>88</v>
      </c>
      <c r="B72" s="146" t="s">
        <v>89</v>
      </c>
      <c r="C72" s="146"/>
      <c r="D72" s="146"/>
      <c r="E72" s="146"/>
      <c r="F72" s="146"/>
      <c r="G72" s="146"/>
      <c r="H72" s="146"/>
      <c r="I72" s="146"/>
      <c r="J72" s="146"/>
      <c r="K72" s="146"/>
      <c r="L72" s="146"/>
    </row>
    <row r="73" spans="1:12">
      <c r="A73" s="16" t="s">
        <v>88</v>
      </c>
      <c r="B73" s="146" t="s">
        <v>104</v>
      </c>
      <c r="C73" s="146"/>
      <c r="D73" s="146"/>
      <c r="E73" s="146"/>
      <c r="F73" s="146"/>
      <c r="G73" s="146"/>
      <c r="H73" s="146"/>
      <c r="I73" s="146"/>
      <c r="J73" s="146"/>
      <c r="K73" s="146"/>
      <c r="L73" s="146"/>
    </row>
    <row r="74" spans="1:12">
      <c r="A74" s="16" t="s">
        <v>90</v>
      </c>
      <c r="B74" s="147" t="s">
        <v>341</v>
      </c>
      <c r="C74" s="147"/>
      <c r="D74" s="146"/>
      <c r="E74" s="146"/>
      <c r="F74" s="146"/>
      <c r="G74" s="146"/>
      <c r="H74" s="146"/>
      <c r="I74" s="146"/>
      <c r="J74" s="146"/>
      <c r="K74" s="146"/>
      <c r="L74" s="146"/>
    </row>
    <row r="75" spans="1:12">
      <c r="A75" s="16" t="s">
        <v>91</v>
      </c>
      <c r="B75" s="147" t="s">
        <v>105</v>
      </c>
      <c r="C75" s="147"/>
      <c r="D75" s="146"/>
      <c r="E75" s="146"/>
      <c r="F75" s="146"/>
      <c r="G75" s="146"/>
      <c r="H75" s="146"/>
      <c r="I75" s="146"/>
      <c r="J75" s="146"/>
      <c r="K75" s="146"/>
      <c r="L75" s="146"/>
    </row>
    <row r="76" spans="1:12">
      <c r="A76" s="16" t="s">
        <v>88</v>
      </c>
      <c r="B76" s="147" t="s">
        <v>106</v>
      </c>
      <c r="C76" s="147"/>
      <c r="D76" s="146"/>
      <c r="E76" s="146"/>
      <c r="F76" s="146"/>
      <c r="G76" s="146"/>
      <c r="H76" s="146"/>
      <c r="I76" s="146"/>
      <c r="J76" s="146"/>
      <c r="K76" s="146"/>
      <c r="L76" s="146"/>
    </row>
    <row r="77" spans="1:12">
      <c r="A77" s="16" t="s">
        <v>88</v>
      </c>
      <c r="B77" s="147" t="s">
        <v>342</v>
      </c>
      <c r="C77" s="147"/>
      <c r="D77" s="146"/>
      <c r="E77" s="146"/>
      <c r="F77" s="146"/>
      <c r="G77" s="146"/>
      <c r="H77" s="146"/>
      <c r="I77" s="146"/>
      <c r="J77" s="146"/>
      <c r="K77" s="146"/>
      <c r="L77" s="146"/>
    </row>
    <row r="78" spans="1:12">
      <c r="A78" s="16" t="s">
        <v>99</v>
      </c>
      <c r="B78" s="146" t="s">
        <v>92</v>
      </c>
      <c r="C78" s="146"/>
      <c r="D78" s="146"/>
      <c r="E78" s="146"/>
      <c r="F78" s="146"/>
      <c r="G78" s="146"/>
      <c r="H78" s="146"/>
      <c r="I78" s="146"/>
      <c r="J78" s="146"/>
      <c r="K78" s="146"/>
      <c r="L78" s="146"/>
    </row>
    <row r="79" spans="1:12">
      <c r="A79" s="16" t="s">
        <v>100</v>
      </c>
      <c r="B79" s="146" t="s">
        <v>93</v>
      </c>
      <c r="C79" s="146"/>
      <c r="D79" s="146"/>
      <c r="E79" s="146"/>
      <c r="F79" s="146"/>
      <c r="G79" s="146"/>
      <c r="H79" s="146"/>
      <c r="I79" s="146"/>
      <c r="J79" s="146"/>
      <c r="K79" s="146"/>
      <c r="L79" s="146"/>
    </row>
    <row r="80" spans="1:12">
      <c r="A80" s="17"/>
      <c r="B80" s="146" t="s">
        <v>85</v>
      </c>
      <c r="C80" s="146"/>
      <c r="D80" s="146"/>
      <c r="E80" s="146"/>
      <c r="F80" s="146"/>
      <c r="G80" s="146"/>
      <c r="H80" s="146"/>
      <c r="I80" s="146"/>
      <c r="J80" s="146"/>
      <c r="K80" s="146"/>
      <c r="L80" s="146"/>
    </row>
    <row r="81" spans="1:1">
      <c r="A81" s="17"/>
    </row>
  </sheetData>
  <mergeCells count="49">
    <mergeCell ref="A5:B5"/>
    <mergeCell ref="A7:A9"/>
    <mergeCell ref="B7:C9"/>
    <mergeCell ref="D7:F7"/>
    <mergeCell ref="G7:L7"/>
    <mergeCell ref="D8:D9"/>
    <mergeCell ref="E5:K5"/>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4"/>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tabSelected="1" view="pageBreakPreview" zoomScale="90" zoomScaleNormal="100" zoomScaleSheetLayoutView="90" workbookViewId="0">
      <selection activeCell="E23" sqref="E23"/>
    </sheetView>
  </sheetViews>
  <sheetFormatPr defaultColWidth="9" defaultRowHeight="12"/>
  <cols>
    <col min="1" max="1" width="11.25" style="91" customWidth="1"/>
    <col min="2" max="18" width="10" style="91" customWidth="1"/>
    <col min="19" max="16384" width="9" style="91"/>
  </cols>
  <sheetData>
    <row r="1" spans="1:11">
      <c r="A1" s="91" t="s">
        <v>422</v>
      </c>
    </row>
    <row r="2" spans="1:11" ht="18" customHeight="1">
      <c r="A2" s="314" t="s">
        <v>449</v>
      </c>
      <c r="B2" s="314"/>
      <c r="C2" s="314"/>
      <c r="D2" s="314"/>
      <c r="E2" s="314"/>
      <c r="F2" s="314"/>
      <c r="G2" s="314"/>
      <c r="H2" s="314"/>
      <c r="I2" s="314"/>
      <c r="J2" s="314"/>
      <c r="K2" s="314"/>
    </row>
    <row r="5" spans="1:11" ht="18.75" customHeight="1">
      <c r="A5" s="92" t="s">
        <v>59</v>
      </c>
      <c r="B5" s="317" t="s">
        <v>431</v>
      </c>
      <c r="C5" s="318"/>
      <c r="D5" s="318"/>
      <c r="E5" s="318"/>
      <c r="F5" s="318"/>
      <c r="G5" s="319"/>
    </row>
    <row r="6" spans="1:11" ht="12" customHeight="1">
      <c r="A6" s="95"/>
      <c r="B6" s="96"/>
      <c r="C6" s="96"/>
      <c r="D6" s="96"/>
      <c r="E6" s="96"/>
      <c r="F6" s="96"/>
    </row>
    <row r="8" spans="1:11">
      <c r="A8" s="306" t="s">
        <v>235</v>
      </c>
      <c r="B8" s="306"/>
      <c r="C8" s="306"/>
      <c r="D8" s="306" t="s">
        <v>263</v>
      </c>
      <c r="E8" s="306"/>
      <c r="F8" s="306"/>
      <c r="G8" s="306" t="s">
        <v>236</v>
      </c>
      <c r="H8" s="306"/>
      <c r="I8" s="306"/>
      <c r="J8" s="306"/>
      <c r="K8" s="306"/>
    </row>
    <row r="9" spans="1:11" ht="18.75" customHeight="1">
      <c r="A9" s="315"/>
      <c r="B9" s="315"/>
      <c r="C9" s="315"/>
      <c r="D9" s="315"/>
      <c r="E9" s="315"/>
      <c r="F9" s="315"/>
      <c r="G9" s="315"/>
      <c r="H9" s="315"/>
      <c r="I9" s="315"/>
      <c r="J9" s="315"/>
      <c r="K9" s="315"/>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264</v>
      </c>
    </row>
    <row r="13" spans="1:11" ht="3.75" customHeight="1"/>
    <row r="14" spans="1:11">
      <c r="A14" s="316" t="s">
        <v>237</v>
      </c>
      <c r="B14" s="310" t="s">
        <v>239</v>
      </c>
      <c r="C14" s="310"/>
      <c r="D14" s="310"/>
      <c r="E14" s="310"/>
      <c r="F14" s="310"/>
      <c r="G14" s="310" t="s">
        <v>240</v>
      </c>
      <c r="H14" s="310"/>
      <c r="I14" s="310"/>
      <c r="J14" s="310"/>
      <c r="K14" s="310"/>
    </row>
    <row r="15" spans="1:11" ht="18.75" customHeight="1">
      <c r="A15" s="312"/>
      <c r="B15" s="114" t="s">
        <v>327</v>
      </c>
      <c r="C15" s="122" t="s">
        <v>328</v>
      </c>
      <c r="D15" s="115" t="s">
        <v>329</v>
      </c>
      <c r="E15" s="115" t="s">
        <v>330</v>
      </c>
      <c r="F15" s="123" t="s">
        <v>328</v>
      </c>
      <c r="G15" s="114" t="s">
        <v>327</v>
      </c>
      <c r="H15" s="122" t="s">
        <v>328</v>
      </c>
      <c r="I15" s="115" t="s">
        <v>329</v>
      </c>
      <c r="J15" s="115" t="s">
        <v>330</v>
      </c>
      <c r="K15" s="123" t="s">
        <v>328</v>
      </c>
    </row>
    <row r="16" spans="1:11" ht="18.75" customHeight="1">
      <c r="A16" s="92" t="s">
        <v>253</v>
      </c>
      <c r="B16" s="307"/>
      <c r="C16" s="307"/>
      <c r="D16" s="307"/>
      <c r="E16" s="307"/>
      <c r="F16" s="307"/>
      <c r="G16" s="308"/>
      <c r="H16" s="313"/>
      <c r="I16" s="313"/>
      <c r="J16" s="313"/>
      <c r="K16" s="309"/>
    </row>
    <row r="17" spans="1:11" ht="18.75" customHeight="1">
      <c r="A17" s="121" t="s">
        <v>281</v>
      </c>
      <c r="B17" s="117" t="s">
        <v>331</v>
      </c>
      <c r="C17" s="131"/>
      <c r="D17" s="118" t="s">
        <v>332</v>
      </c>
      <c r="E17" s="132"/>
      <c r="F17" s="120" t="s">
        <v>333</v>
      </c>
      <c r="G17" s="132"/>
      <c r="H17" s="119" t="s">
        <v>334</v>
      </c>
      <c r="I17" s="132"/>
      <c r="J17" s="119" t="s">
        <v>335</v>
      </c>
      <c r="K17" s="213">
        <f>C17+E17+G17+I17</f>
        <v>0</v>
      </c>
    </row>
    <row r="18" spans="1:11">
      <c r="A18" s="311" t="s">
        <v>243</v>
      </c>
      <c r="B18" s="310" t="s">
        <v>241</v>
      </c>
      <c r="C18" s="310"/>
      <c r="D18" s="310"/>
      <c r="E18" s="310"/>
      <c r="F18" s="310"/>
      <c r="G18" s="310" t="s">
        <v>242</v>
      </c>
      <c r="H18" s="310"/>
      <c r="I18" s="310"/>
      <c r="J18" s="310"/>
      <c r="K18" s="310"/>
    </row>
    <row r="19" spans="1:11" ht="18.75" customHeight="1">
      <c r="A19" s="312"/>
      <c r="B19" s="307"/>
      <c r="C19" s="307"/>
      <c r="D19" s="307"/>
      <c r="E19" s="307"/>
      <c r="F19" s="307"/>
      <c r="G19" s="307"/>
      <c r="H19" s="307"/>
      <c r="I19" s="307"/>
      <c r="J19" s="307"/>
      <c r="K19" s="307"/>
    </row>
    <row r="20" spans="1:11" ht="12" customHeight="1">
      <c r="A20" s="305" t="s">
        <v>244</v>
      </c>
      <c r="B20" s="92" t="s">
        <v>245</v>
      </c>
      <c r="C20" s="306" t="s">
        <v>246</v>
      </c>
      <c r="D20" s="306"/>
      <c r="E20" s="306"/>
      <c r="F20" s="306"/>
      <c r="G20" s="306"/>
      <c r="H20" s="306"/>
      <c r="I20" s="306"/>
      <c r="J20" s="306"/>
      <c r="K20" s="306"/>
    </row>
    <row r="21" spans="1:11">
      <c r="A21" s="305"/>
      <c r="B21" s="307"/>
      <c r="C21" s="92" t="s">
        <v>247</v>
      </c>
      <c r="D21" s="92" t="s">
        <v>248</v>
      </c>
      <c r="E21" s="92" t="s">
        <v>249</v>
      </c>
      <c r="F21" s="308" t="s">
        <v>242</v>
      </c>
      <c r="G21" s="309"/>
      <c r="H21" s="310" t="s">
        <v>250</v>
      </c>
      <c r="I21" s="310"/>
      <c r="J21" s="310"/>
      <c r="K21" s="310"/>
    </row>
    <row r="22" spans="1:11" ht="18.75" customHeight="1">
      <c r="A22" s="305"/>
      <c r="B22" s="307"/>
      <c r="C22" s="124"/>
      <c r="D22" s="125"/>
      <c r="E22" s="126"/>
      <c r="F22" s="304"/>
      <c r="G22" s="304"/>
      <c r="H22" s="93" t="s">
        <v>251</v>
      </c>
      <c r="I22" s="127"/>
      <c r="J22" s="93" t="s">
        <v>252</v>
      </c>
      <c r="K22" s="128"/>
    </row>
    <row r="23" spans="1:11" ht="18.75" customHeight="1">
      <c r="A23" s="305"/>
      <c r="B23" s="307"/>
      <c r="C23" s="124"/>
      <c r="D23" s="125"/>
      <c r="E23" s="126"/>
      <c r="F23" s="304"/>
      <c r="G23" s="304"/>
      <c r="H23" s="93" t="s">
        <v>251</v>
      </c>
      <c r="I23" s="127"/>
      <c r="J23" s="93" t="s">
        <v>252</v>
      </c>
      <c r="K23" s="128"/>
    </row>
    <row r="26" spans="1:11">
      <c r="A26" s="91" t="s">
        <v>265</v>
      </c>
    </row>
    <row r="27" spans="1:11" ht="3.75" customHeight="1"/>
    <row r="28" spans="1:11" s="230" customFormat="1" ht="19.5" customHeight="1">
      <c r="A28" s="300" t="s">
        <v>38</v>
      </c>
      <c r="B28" s="301"/>
      <c r="C28" s="294" t="s">
        <v>314</v>
      </c>
      <c r="D28" s="100"/>
      <c r="E28" s="294" t="s">
        <v>315</v>
      </c>
      <c r="F28" s="101"/>
      <c r="G28" s="294" t="s">
        <v>316</v>
      </c>
      <c r="H28" s="101"/>
      <c r="I28" s="294" t="s">
        <v>317</v>
      </c>
      <c r="J28" s="101"/>
      <c r="K28" s="320" t="s">
        <v>238</v>
      </c>
    </row>
    <row r="29" spans="1:11" s="230" customFormat="1" ht="24" customHeight="1">
      <c r="A29" s="302"/>
      <c r="B29" s="303"/>
      <c r="C29" s="295"/>
      <c r="D29" s="225" t="s">
        <v>313</v>
      </c>
      <c r="E29" s="295"/>
      <c r="F29" s="225" t="s">
        <v>313</v>
      </c>
      <c r="G29" s="295"/>
      <c r="H29" s="225" t="s">
        <v>313</v>
      </c>
      <c r="I29" s="295"/>
      <c r="J29" s="225" t="s">
        <v>313</v>
      </c>
      <c r="K29" s="321"/>
    </row>
    <row r="30" spans="1:11" s="230" customFormat="1" ht="30" customHeight="1">
      <c r="A30" s="296" t="s">
        <v>336</v>
      </c>
      <c r="B30" s="297"/>
      <c r="C30" s="125"/>
      <c r="D30" s="125"/>
      <c r="E30" s="129"/>
      <c r="F30" s="125"/>
      <c r="G30" s="129"/>
      <c r="H30" s="125"/>
      <c r="I30" s="129"/>
      <c r="J30" s="125"/>
      <c r="K30" s="97" t="str">
        <f>IF(SUM(C30+E30+G30+I30)=0,"",SUM(C30+E30+G30+I30))</f>
        <v/>
      </c>
    </row>
    <row r="31" spans="1:11" s="230" customFormat="1" ht="15" customHeight="1">
      <c r="A31" s="298" t="s">
        <v>337</v>
      </c>
      <c r="B31" s="299"/>
      <c r="C31" s="161"/>
      <c r="D31" s="161"/>
      <c r="E31" s="162"/>
      <c r="F31" s="161"/>
      <c r="G31" s="162"/>
      <c r="H31" s="161"/>
      <c r="I31" s="162"/>
      <c r="J31" s="161"/>
      <c r="K31" s="98" t="str">
        <f t="shared" ref="K31:K32" si="0">IF(SUM(C31+E31+G31+I31)=0,"",SUM(C31+E31+G31+I31))</f>
        <v/>
      </c>
    </row>
    <row r="32" spans="1:11" s="230" customFormat="1" ht="15" customHeight="1">
      <c r="A32" s="298"/>
      <c r="B32" s="299"/>
      <c r="C32" s="130"/>
      <c r="D32" s="130"/>
      <c r="E32" s="130"/>
      <c r="F32" s="130"/>
      <c r="G32" s="130"/>
      <c r="H32" s="130"/>
      <c r="I32" s="130"/>
      <c r="J32" s="130"/>
      <c r="K32" s="99" t="str">
        <f t="shared" si="0"/>
        <v/>
      </c>
    </row>
    <row r="33" spans="1:11" s="230" customFormat="1" ht="39" customHeight="1">
      <c r="A33" s="296" t="s">
        <v>417</v>
      </c>
      <c r="B33" s="297"/>
      <c r="C33" s="335"/>
      <c r="D33" s="336"/>
      <c r="E33" s="335"/>
      <c r="F33" s="336"/>
      <c r="G33" s="335"/>
      <c r="H33" s="336"/>
      <c r="I33" s="335"/>
      <c r="J33" s="336"/>
      <c r="K33" s="97" t="str">
        <f>IF(SUM(C33+E33+G33+I33)=0,"",SUM(C33+E33+G33+I33))</f>
        <v/>
      </c>
    </row>
    <row r="34" spans="1:11" ht="12" customHeight="1">
      <c r="A34" s="334" t="s">
        <v>318</v>
      </c>
      <c r="B34" s="334"/>
      <c r="C34" s="334"/>
      <c r="D34" s="334"/>
      <c r="E34" s="334"/>
      <c r="F34" s="334"/>
      <c r="G34" s="334"/>
      <c r="H34" s="334"/>
      <c r="I34" s="334"/>
      <c r="J34" s="334"/>
      <c r="K34" s="334"/>
    </row>
    <row r="36" spans="1:11">
      <c r="A36" s="91" t="s">
        <v>266</v>
      </c>
    </row>
    <row r="37" spans="1:11" ht="3.75" customHeight="1"/>
    <row r="38" spans="1:11" ht="18.75" customHeight="1">
      <c r="A38" s="322"/>
      <c r="B38" s="323"/>
      <c r="C38" s="323"/>
      <c r="D38" s="323"/>
      <c r="E38" s="323"/>
      <c r="F38" s="323"/>
      <c r="G38" s="323"/>
      <c r="H38" s="323"/>
      <c r="I38" s="323"/>
      <c r="J38" s="323"/>
      <c r="K38" s="324"/>
    </row>
    <row r="39" spans="1:11" ht="18.75" customHeight="1">
      <c r="A39" s="325"/>
      <c r="B39" s="326"/>
      <c r="C39" s="326"/>
      <c r="D39" s="326"/>
      <c r="E39" s="326"/>
      <c r="F39" s="326"/>
      <c r="G39" s="326"/>
      <c r="H39" s="326"/>
      <c r="I39" s="326"/>
      <c r="J39" s="326"/>
      <c r="K39" s="327"/>
    </row>
    <row r="40" spans="1:11" ht="18.75" customHeight="1">
      <c r="A40" s="325"/>
      <c r="B40" s="326"/>
      <c r="C40" s="326"/>
      <c r="D40" s="326"/>
      <c r="E40" s="326"/>
      <c r="F40" s="326"/>
      <c r="G40" s="326"/>
      <c r="H40" s="326"/>
      <c r="I40" s="326"/>
      <c r="J40" s="326"/>
      <c r="K40" s="327"/>
    </row>
    <row r="41" spans="1:11" ht="18.75" customHeight="1">
      <c r="A41" s="328"/>
      <c r="B41" s="329"/>
      <c r="C41" s="329"/>
      <c r="D41" s="329"/>
      <c r="E41" s="329"/>
      <c r="F41" s="329"/>
      <c r="G41" s="329"/>
      <c r="H41" s="329"/>
      <c r="I41" s="329"/>
      <c r="J41" s="329"/>
      <c r="K41" s="330"/>
    </row>
    <row r="44" spans="1:11">
      <c r="A44" s="91" t="s">
        <v>282</v>
      </c>
    </row>
    <row r="45" spans="1:11" ht="3.75" customHeight="1"/>
    <row r="46" spans="1:11" ht="18.75" customHeight="1">
      <c r="A46" s="235" t="s">
        <v>423</v>
      </c>
      <c r="B46" s="234"/>
      <c r="C46" s="234"/>
    </row>
    <row r="47" spans="1:11" ht="72" customHeight="1">
      <c r="A47" s="340" t="s">
        <v>424</v>
      </c>
      <c r="B47" s="341"/>
      <c r="C47" s="342"/>
      <c r="D47" s="233"/>
      <c r="E47" s="232"/>
      <c r="F47" s="232"/>
      <c r="G47" s="232"/>
      <c r="H47" s="232"/>
      <c r="I47" s="232"/>
    </row>
    <row r="48" spans="1:11" ht="18.75" customHeight="1">
      <c r="A48" s="343" t="s">
        <v>413</v>
      </c>
      <c r="B48" s="344"/>
      <c r="C48" s="345"/>
      <c r="D48" s="337" t="s">
        <v>416</v>
      </c>
      <c r="E48" s="338"/>
      <c r="F48" s="338"/>
      <c r="G48" s="339"/>
      <c r="H48" s="331"/>
      <c r="I48" s="332"/>
    </row>
    <row r="49" spans="1:5" ht="21" customHeight="1">
      <c r="A49" s="306" t="s">
        <v>418</v>
      </c>
      <c r="B49" s="306"/>
      <c r="C49" s="306"/>
      <c r="D49" s="333" t="s">
        <v>425</v>
      </c>
      <c r="E49" s="333"/>
    </row>
    <row r="50" spans="1:5" ht="11.25" customHeight="1"/>
  </sheetData>
  <mergeCells count="46">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 ref="B16:F16"/>
    <mergeCell ref="G16:K16"/>
    <mergeCell ref="A2:K2"/>
    <mergeCell ref="A8:C8"/>
    <mergeCell ref="D8:F8"/>
    <mergeCell ref="G8:K8"/>
    <mergeCell ref="A9:C9"/>
    <mergeCell ref="D9:F9"/>
    <mergeCell ref="G9:K9"/>
    <mergeCell ref="A14:A15"/>
    <mergeCell ref="B14:F14"/>
    <mergeCell ref="G14:K14"/>
    <mergeCell ref="B5:G5"/>
    <mergeCell ref="A18:A19"/>
    <mergeCell ref="B18:F18"/>
    <mergeCell ref="G18:K18"/>
    <mergeCell ref="B19:F19"/>
    <mergeCell ref="G19:K19"/>
    <mergeCell ref="F22:G22"/>
    <mergeCell ref="F23:G23"/>
    <mergeCell ref="A20:A23"/>
    <mergeCell ref="C20:K20"/>
    <mergeCell ref="B21:B23"/>
    <mergeCell ref="F21:G21"/>
    <mergeCell ref="H21:K21"/>
    <mergeCell ref="I28:I29"/>
    <mergeCell ref="A30:B30"/>
    <mergeCell ref="A31:B32"/>
    <mergeCell ref="A28:B29"/>
    <mergeCell ref="C28:C29"/>
  </mergeCells>
  <phoneticPr fontId="4"/>
  <dataValidations count="5">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zoomScale="90" zoomScaleNormal="100" zoomScaleSheetLayoutView="90" workbookViewId="0">
      <selection activeCell="D45" sqref="D45"/>
    </sheetView>
  </sheetViews>
  <sheetFormatPr defaultColWidth="9" defaultRowHeight="12"/>
  <cols>
    <col min="1" max="1" width="11.25" style="230" customWidth="1"/>
    <col min="2" max="18" width="10" style="230" customWidth="1"/>
    <col min="19" max="16384" width="9" style="230"/>
  </cols>
  <sheetData>
    <row r="1" spans="1:11">
      <c r="A1" s="230" t="s">
        <v>422</v>
      </c>
    </row>
    <row r="2" spans="1:11" ht="18" customHeight="1">
      <c r="A2" s="314" t="s">
        <v>449</v>
      </c>
      <c r="B2" s="314"/>
      <c r="C2" s="314"/>
      <c r="D2" s="314"/>
      <c r="E2" s="314"/>
      <c r="F2" s="314"/>
      <c r="G2" s="314"/>
      <c r="H2" s="314"/>
      <c r="I2" s="314"/>
      <c r="J2" s="314"/>
      <c r="K2" s="314"/>
    </row>
    <row r="5" spans="1:11" ht="18.75" customHeight="1">
      <c r="A5" s="223" t="s">
        <v>59</v>
      </c>
      <c r="B5" s="317" t="s">
        <v>432</v>
      </c>
      <c r="C5" s="318"/>
      <c r="D5" s="318"/>
      <c r="E5" s="318"/>
      <c r="F5" s="318"/>
      <c r="G5" s="319"/>
    </row>
    <row r="6" spans="1:11" ht="12" customHeight="1">
      <c r="A6" s="227"/>
      <c r="B6" s="96"/>
      <c r="C6" s="96"/>
      <c r="D6" s="96"/>
      <c r="E6" s="96"/>
      <c r="F6" s="96"/>
    </row>
    <row r="8" spans="1:11">
      <c r="A8" s="306" t="s">
        <v>235</v>
      </c>
      <c r="B8" s="306"/>
      <c r="C8" s="306"/>
      <c r="D8" s="306" t="s">
        <v>263</v>
      </c>
      <c r="E8" s="306"/>
      <c r="F8" s="306"/>
      <c r="G8" s="306" t="s">
        <v>236</v>
      </c>
      <c r="H8" s="306"/>
      <c r="I8" s="306"/>
      <c r="J8" s="306"/>
      <c r="K8" s="306"/>
    </row>
    <row r="9" spans="1:11" ht="18.75" customHeight="1">
      <c r="A9" s="315"/>
      <c r="B9" s="315"/>
      <c r="C9" s="315"/>
      <c r="D9" s="315"/>
      <c r="E9" s="315"/>
      <c r="F9" s="315"/>
      <c r="G9" s="315"/>
      <c r="H9" s="315"/>
      <c r="I9" s="315"/>
      <c r="J9" s="315"/>
      <c r="K9" s="315"/>
    </row>
    <row r="10" spans="1:11" ht="12" customHeight="1">
      <c r="A10" s="231"/>
      <c r="B10" s="231"/>
      <c r="C10" s="231"/>
      <c r="D10" s="231"/>
      <c r="E10" s="231"/>
      <c r="F10" s="231"/>
      <c r="G10" s="231"/>
      <c r="H10" s="231"/>
      <c r="I10" s="231"/>
      <c r="J10" s="231"/>
      <c r="K10" s="231"/>
    </row>
    <row r="11" spans="1:11" ht="12" customHeight="1">
      <c r="A11" s="231"/>
      <c r="B11" s="231"/>
      <c r="C11" s="231"/>
      <c r="D11" s="231"/>
      <c r="E11" s="231"/>
      <c r="F11" s="231"/>
      <c r="G11" s="231"/>
      <c r="H11" s="231"/>
      <c r="I11" s="231"/>
      <c r="J11" s="231"/>
      <c r="K11" s="231"/>
    </row>
    <row r="12" spans="1:11">
      <c r="A12" s="230" t="s">
        <v>264</v>
      </c>
    </row>
    <row r="13" spans="1:11" ht="3.75" customHeight="1"/>
    <row r="14" spans="1:11">
      <c r="A14" s="316" t="s">
        <v>237</v>
      </c>
      <c r="B14" s="310" t="s">
        <v>239</v>
      </c>
      <c r="C14" s="310"/>
      <c r="D14" s="310"/>
      <c r="E14" s="310"/>
      <c r="F14" s="310"/>
      <c r="G14" s="310" t="s">
        <v>240</v>
      </c>
      <c r="H14" s="310"/>
      <c r="I14" s="310"/>
      <c r="J14" s="310"/>
      <c r="K14" s="310"/>
    </row>
    <row r="15" spans="1:11" ht="18.75" customHeight="1">
      <c r="A15" s="312"/>
      <c r="B15" s="226" t="s">
        <v>327</v>
      </c>
      <c r="C15" s="122" t="s">
        <v>328</v>
      </c>
      <c r="D15" s="229" t="s">
        <v>329</v>
      </c>
      <c r="E15" s="229" t="s">
        <v>330</v>
      </c>
      <c r="F15" s="123" t="s">
        <v>328</v>
      </c>
      <c r="G15" s="226" t="s">
        <v>327</v>
      </c>
      <c r="H15" s="122" t="s">
        <v>328</v>
      </c>
      <c r="I15" s="229" t="s">
        <v>329</v>
      </c>
      <c r="J15" s="229" t="s">
        <v>330</v>
      </c>
      <c r="K15" s="123" t="s">
        <v>328</v>
      </c>
    </row>
    <row r="16" spans="1:11" ht="18.75" customHeight="1">
      <c r="A16" s="223" t="s">
        <v>253</v>
      </c>
      <c r="B16" s="307"/>
      <c r="C16" s="307"/>
      <c r="D16" s="307"/>
      <c r="E16" s="307"/>
      <c r="F16" s="307"/>
      <c r="G16" s="308"/>
      <c r="H16" s="313"/>
      <c r="I16" s="313"/>
      <c r="J16" s="313"/>
      <c r="K16" s="309"/>
    </row>
    <row r="17" spans="1:11" ht="18.75" customHeight="1">
      <c r="A17" s="224" t="s">
        <v>281</v>
      </c>
      <c r="B17" s="117" t="s">
        <v>331</v>
      </c>
      <c r="C17" s="131"/>
      <c r="D17" s="118" t="s">
        <v>332</v>
      </c>
      <c r="E17" s="132"/>
      <c r="F17" s="120" t="s">
        <v>333</v>
      </c>
      <c r="G17" s="132"/>
      <c r="H17" s="119" t="s">
        <v>334</v>
      </c>
      <c r="I17" s="132"/>
      <c r="J17" s="119" t="s">
        <v>335</v>
      </c>
      <c r="K17" s="213">
        <f>C17+E17+G17+I17</f>
        <v>0</v>
      </c>
    </row>
    <row r="18" spans="1:11">
      <c r="A18" s="311" t="s">
        <v>243</v>
      </c>
      <c r="B18" s="310" t="s">
        <v>241</v>
      </c>
      <c r="C18" s="310"/>
      <c r="D18" s="310"/>
      <c r="E18" s="310"/>
      <c r="F18" s="310"/>
      <c r="G18" s="310" t="s">
        <v>242</v>
      </c>
      <c r="H18" s="310"/>
      <c r="I18" s="310"/>
      <c r="J18" s="310"/>
      <c r="K18" s="310"/>
    </row>
    <row r="19" spans="1:11" ht="18.75" customHeight="1">
      <c r="A19" s="312"/>
      <c r="B19" s="307"/>
      <c r="C19" s="307"/>
      <c r="D19" s="307"/>
      <c r="E19" s="307"/>
      <c r="F19" s="307"/>
      <c r="G19" s="307"/>
      <c r="H19" s="307"/>
      <c r="I19" s="307"/>
      <c r="J19" s="307"/>
      <c r="K19" s="307"/>
    </row>
    <row r="20" spans="1:11" ht="12" customHeight="1">
      <c r="A20" s="305" t="s">
        <v>244</v>
      </c>
      <c r="B20" s="223" t="s">
        <v>245</v>
      </c>
      <c r="C20" s="306" t="s">
        <v>246</v>
      </c>
      <c r="D20" s="306"/>
      <c r="E20" s="306"/>
      <c r="F20" s="306"/>
      <c r="G20" s="306"/>
      <c r="H20" s="306"/>
      <c r="I20" s="306"/>
      <c r="J20" s="306"/>
      <c r="K20" s="306"/>
    </row>
    <row r="21" spans="1:11">
      <c r="A21" s="305"/>
      <c r="B21" s="307"/>
      <c r="C21" s="223" t="s">
        <v>247</v>
      </c>
      <c r="D21" s="223" t="s">
        <v>248</v>
      </c>
      <c r="E21" s="223" t="s">
        <v>249</v>
      </c>
      <c r="F21" s="308" t="s">
        <v>242</v>
      </c>
      <c r="G21" s="309"/>
      <c r="H21" s="310" t="s">
        <v>250</v>
      </c>
      <c r="I21" s="310"/>
      <c r="J21" s="310"/>
      <c r="K21" s="310"/>
    </row>
    <row r="22" spans="1:11" ht="18.75" customHeight="1">
      <c r="A22" s="305"/>
      <c r="B22" s="307"/>
      <c r="C22" s="124"/>
      <c r="D22" s="125"/>
      <c r="E22" s="126"/>
      <c r="F22" s="304"/>
      <c r="G22" s="304"/>
      <c r="H22" s="228" t="s">
        <v>251</v>
      </c>
      <c r="I22" s="127"/>
      <c r="J22" s="228" t="s">
        <v>252</v>
      </c>
      <c r="K22" s="222"/>
    </row>
    <row r="23" spans="1:11" ht="18.75" customHeight="1">
      <c r="A23" s="305"/>
      <c r="B23" s="307"/>
      <c r="C23" s="124"/>
      <c r="D23" s="125"/>
      <c r="E23" s="126"/>
      <c r="F23" s="304"/>
      <c r="G23" s="304"/>
      <c r="H23" s="228" t="s">
        <v>251</v>
      </c>
      <c r="I23" s="127"/>
      <c r="J23" s="228" t="s">
        <v>252</v>
      </c>
      <c r="K23" s="222"/>
    </row>
    <row r="26" spans="1:11">
      <c r="A26" s="230" t="s">
        <v>265</v>
      </c>
    </row>
    <row r="27" spans="1:11" ht="3.75" customHeight="1"/>
    <row r="28" spans="1:11" ht="19.5" customHeight="1">
      <c r="A28" s="300" t="s">
        <v>38</v>
      </c>
      <c r="B28" s="301"/>
      <c r="C28" s="294" t="s">
        <v>419</v>
      </c>
      <c r="D28" s="346"/>
      <c r="E28" s="348" t="s">
        <v>426</v>
      </c>
      <c r="F28" s="349"/>
      <c r="G28" s="294" t="s">
        <v>420</v>
      </c>
      <c r="H28" s="346"/>
      <c r="I28" s="294" t="s">
        <v>421</v>
      </c>
      <c r="J28" s="346"/>
      <c r="K28" s="320" t="s">
        <v>238</v>
      </c>
    </row>
    <row r="29" spans="1:11" ht="24" customHeight="1">
      <c r="A29" s="302"/>
      <c r="B29" s="303"/>
      <c r="C29" s="295"/>
      <c r="D29" s="347"/>
      <c r="E29" s="350"/>
      <c r="F29" s="351"/>
      <c r="G29" s="295"/>
      <c r="H29" s="347"/>
      <c r="I29" s="295"/>
      <c r="J29" s="347"/>
      <c r="K29" s="321"/>
    </row>
    <row r="30" spans="1:11" ht="30" customHeight="1">
      <c r="A30" s="296" t="s">
        <v>336</v>
      </c>
      <c r="B30" s="297"/>
      <c r="C30" s="335"/>
      <c r="D30" s="336"/>
      <c r="E30" s="335"/>
      <c r="F30" s="336"/>
      <c r="G30" s="335"/>
      <c r="H30" s="336"/>
      <c r="I30" s="335"/>
      <c r="J30" s="336"/>
      <c r="K30" s="97" t="str">
        <f>IF(SUM(C30+E30+G30+I30)=0,"",SUM(C30+E30+G30+I30))</f>
        <v/>
      </c>
    </row>
    <row r="31" spans="1:11" ht="15" customHeight="1">
      <c r="A31" s="298" t="s">
        <v>337</v>
      </c>
      <c r="B31" s="299"/>
      <c r="C31" s="353"/>
      <c r="D31" s="354"/>
      <c r="E31" s="353"/>
      <c r="F31" s="354"/>
      <c r="G31" s="353"/>
      <c r="H31" s="354"/>
      <c r="I31" s="353"/>
      <c r="J31" s="354"/>
      <c r="K31" s="98" t="str">
        <f t="shared" ref="K31:K32" si="0">IF(SUM(C31+E31+G31+I31)=0,"",SUM(C31+E31+G31+I31))</f>
        <v/>
      </c>
    </row>
    <row r="32" spans="1:11" ht="15" customHeight="1">
      <c r="A32" s="298"/>
      <c r="B32" s="299"/>
      <c r="C32" s="355"/>
      <c r="D32" s="356"/>
      <c r="E32" s="355"/>
      <c r="F32" s="356"/>
      <c r="G32" s="355"/>
      <c r="H32" s="356"/>
      <c r="I32" s="355"/>
      <c r="J32" s="356"/>
      <c r="K32" s="99" t="str">
        <f t="shared" si="0"/>
        <v/>
      </c>
    </row>
    <row r="33" spans="1:11" ht="12" customHeight="1">
      <c r="A33" s="352" t="s">
        <v>427</v>
      </c>
      <c r="B33" s="352"/>
      <c r="C33" s="352"/>
      <c r="D33" s="352"/>
      <c r="E33" s="352"/>
      <c r="F33" s="352"/>
      <c r="G33" s="352"/>
      <c r="H33" s="352"/>
      <c r="I33" s="352"/>
      <c r="J33" s="352"/>
      <c r="K33" s="352"/>
    </row>
    <row r="35" spans="1:11">
      <c r="A35" s="230" t="s">
        <v>266</v>
      </c>
    </row>
    <row r="36" spans="1:11" ht="3.75" customHeight="1"/>
    <row r="37" spans="1:11" ht="18.75" customHeight="1">
      <c r="A37" s="322"/>
      <c r="B37" s="323"/>
      <c r="C37" s="323"/>
      <c r="D37" s="323"/>
      <c r="E37" s="323"/>
      <c r="F37" s="323"/>
      <c r="G37" s="323"/>
      <c r="H37" s="323"/>
      <c r="I37" s="323"/>
      <c r="J37" s="323"/>
      <c r="K37" s="324"/>
    </row>
    <row r="38" spans="1:11" ht="18.75" customHeight="1">
      <c r="A38" s="325"/>
      <c r="B38" s="326"/>
      <c r="C38" s="326"/>
      <c r="D38" s="326"/>
      <c r="E38" s="326"/>
      <c r="F38" s="326"/>
      <c r="G38" s="326"/>
      <c r="H38" s="326"/>
      <c r="I38" s="326"/>
      <c r="J38" s="326"/>
      <c r="K38" s="327"/>
    </row>
    <row r="39" spans="1:11" ht="18.75" customHeight="1">
      <c r="A39" s="325"/>
      <c r="B39" s="326"/>
      <c r="C39" s="326"/>
      <c r="D39" s="326"/>
      <c r="E39" s="326"/>
      <c r="F39" s="326"/>
      <c r="G39" s="326"/>
      <c r="H39" s="326"/>
      <c r="I39" s="326"/>
      <c r="J39" s="326"/>
      <c r="K39" s="327"/>
    </row>
    <row r="40" spans="1:11" ht="18.75" customHeight="1">
      <c r="A40" s="328"/>
      <c r="B40" s="329"/>
      <c r="C40" s="329"/>
      <c r="D40" s="329"/>
      <c r="E40" s="329"/>
      <c r="F40" s="329"/>
      <c r="G40" s="329"/>
      <c r="H40" s="329"/>
      <c r="I40" s="329"/>
      <c r="J40" s="329"/>
      <c r="K40" s="330"/>
    </row>
    <row r="43" spans="1:11">
      <c r="A43" s="230" t="s">
        <v>282</v>
      </c>
    </row>
    <row r="44" spans="1:11" ht="3.75" customHeight="1"/>
    <row r="45" spans="1:11" ht="18.75" customHeight="1">
      <c r="A45" s="235" t="s">
        <v>423</v>
      </c>
      <c r="B45" s="234"/>
      <c r="C45" s="234"/>
    </row>
    <row r="46" spans="1:11" ht="72" customHeight="1">
      <c r="A46" s="340" t="s">
        <v>424</v>
      </c>
      <c r="B46" s="341"/>
      <c r="C46" s="342"/>
      <c r="D46" s="233"/>
      <c r="E46" s="232"/>
      <c r="F46" s="232"/>
      <c r="G46" s="232"/>
      <c r="H46" s="232"/>
      <c r="I46" s="232"/>
    </row>
    <row r="47" spans="1:11" ht="18.75" customHeight="1">
      <c r="A47" s="343" t="s">
        <v>413</v>
      </c>
      <c r="B47" s="344"/>
      <c r="C47" s="345"/>
      <c r="D47" s="337" t="s">
        <v>416</v>
      </c>
      <c r="E47" s="338"/>
      <c r="F47" s="338"/>
      <c r="G47" s="339"/>
      <c r="H47" s="331"/>
      <c r="I47" s="332"/>
    </row>
    <row r="48" spans="1:11" ht="21" customHeight="1">
      <c r="A48" s="306" t="s">
        <v>418</v>
      </c>
      <c r="B48" s="306"/>
      <c r="C48" s="306"/>
      <c r="D48" s="307"/>
      <c r="E48" s="307"/>
    </row>
    <row r="49" ht="11.25" customHeight="1"/>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G5"/>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95" zoomScaleNormal="100" zoomScaleSheetLayoutView="95" workbookViewId="0">
      <selection activeCell="D13" sqref="D13"/>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11.625" style="4" customWidth="1"/>
    <col min="24" max="16384" width="9" style="4"/>
  </cols>
  <sheetData>
    <row r="1" spans="1:22" ht="19.5" customHeight="1">
      <c r="A1" s="116" t="s">
        <v>37</v>
      </c>
    </row>
    <row r="2" spans="1:22" ht="17.25" customHeight="1">
      <c r="A2" s="116"/>
      <c r="B2" s="116"/>
      <c r="C2" s="116"/>
      <c r="D2" s="255" t="s">
        <v>450</v>
      </c>
      <c r="E2" s="255"/>
      <c r="F2" s="255"/>
      <c r="G2" s="255"/>
      <c r="H2" s="255"/>
      <c r="I2" s="116"/>
      <c r="J2" s="116"/>
      <c r="K2" s="116"/>
      <c r="L2" s="116"/>
      <c r="M2" s="245"/>
      <c r="N2" s="245"/>
      <c r="O2" s="245"/>
      <c r="P2" s="245"/>
      <c r="Q2" s="245"/>
      <c r="R2" s="245"/>
      <c r="S2" s="245"/>
      <c r="T2" s="245"/>
      <c r="U2" s="245"/>
    </row>
    <row r="3" spans="1:22" ht="17.25">
      <c r="A3" s="116"/>
      <c r="B3" s="116"/>
      <c r="C3" s="116"/>
      <c r="D3" s="255"/>
      <c r="E3" s="255"/>
      <c r="F3" s="255"/>
      <c r="G3" s="255"/>
      <c r="H3" s="255"/>
      <c r="I3" s="116"/>
      <c r="J3" s="116"/>
      <c r="K3" s="116"/>
      <c r="L3" s="116"/>
      <c r="M3" s="245"/>
      <c r="N3" s="245"/>
      <c r="O3" s="245"/>
      <c r="P3" s="245"/>
      <c r="Q3" s="245"/>
      <c r="R3" s="245"/>
      <c r="S3" s="245"/>
      <c r="T3" s="245"/>
      <c r="U3" s="245"/>
    </row>
    <row r="4" spans="1:22" ht="14.25" thickBot="1">
      <c r="A4" s="5" t="s">
        <v>18</v>
      </c>
    </row>
    <row r="5" spans="1:22" s="7" customFormat="1" ht="19.5" customHeight="1" thickBot="1">
      <c r="A5" s="288" t="s">
        <v>19</v>
      </c>
      <c r="B5" s="289"/>
      <c r="C5" s="211" t="s">
        <v>447</v>
      </c>
      <c r="D5" s="6" t="s">
        <v>47</v>
      </c>
      <c r="E5" s="291" t="s">
        <v>430</v>
      </c>
      <c r="F5" s="292"/>
      <c r="G5" s="292"/>
      <c r="H5" s="292"/>
      <c r="I5" s="292"/>
      <c r="J5" s="292"/>
      <c r="K5" s="293"/>
      <c r="V5" s="7" t="s">
        <v>82</v>
      </c>
    </row>
    <row r="6" spans="1:22" s="7" customFormat="1" ht="12.75" thickBot="1">
      <c r="A6" s="3"/>
    </row>
    <row r="7" spans="1:22" s="7" customFormat="1" ht="18" customHeight="1">
      <c r="A7" s="256" t="s">
        <v>38</v>
      </c>
      <c r="B7" s="257" t="s">
        <v>39</v>
      </c>
      <c r="C7" s="258"/>
      <c r="D7" s="256" t="s">
        <v>400</v>
      </c>
      <c r="E7" s="257"/>
      <c r="F7" s="258"/>
      <c r="G7" s="256" t="s">
        <v>20</v>
      </c>
      <c r="H7" s="257"/>
      <c r="I7" s="257"/>
      <c r="J7" s="257"/>
      <c r="K7" s="257"/>
      <c r="L7" s="258"/>
      <c r="M7" s="256" t="s">
        <v>20</v>
      </c>
      <c r="N7" s="257"/>
      <c r="O7" s="257"/>
      <c r="P7" s="257"/>
      <c r="Q7" s="257"/>
      <c r="R7" s="257"/>
      <c r="S7" s="257"/>
      <c r="T7" s="257"/>
      <c r="U7" s="258"/>
    </row>
    <row r="8" spans="1:22" s="7" customFormat="1" ht="18" customHeight="1">
      <c r="A8" s="290"/>
      <c r="B8" s="276"/>
      <c r="C8" s="277"/>
      <c r="D8" s="290" t="s">
        <v>40</v>
      </c>
      <c r="E8" s="276" t="s">
        <v>41</v>
      </c>
      <c r="F8" s="277" t="s">
        <v>42</v>
      </c>
      <c r="G8" s="259" t="s">
        <v>451</v>
      </c>
      <c r="H8" s="260"/>
      <c r="I8" s="138">
        <f>IF(I28="","",ROUND(I28/F28*100,0))</f>
        <v>100</v>
      </c>
      <c r="J8" s="261" t="s">
        <v>408</v>
      </c>
      <c r="K8" s="260"/>
      <c r="L8" s="139" t="str">
        <f>IF(I8="","",IF(I8=100,"",100-I8))</f>
        <v/>
      </c>
      <c r="M8" s="259" t="s">
        <v>338</v>
      </c>
      <c r="N8" s="260"/>
      <c r="O8" s="138" t="str">
        <f>IF(O28="","",ROUND(O28/L28*100,0))</f>
        <v/>
      </c>
      <c r="P8" s="259" t="s">
        <v>338</v>
      </c>
      <c r="Q8" s="260"/>
      <c r="R8" s="138" t="str">
        <f>IF(R28="","",ROUND(R28/O28*100,0))</f>
        <v/>
      </c>
      <c r="S8" s="261" t="s">
        <v>338</v>
      </c>
      <c r="T8" s="260"/>
      <c r="U8" s="139" t="str">
        <f>IF(O8="","",IF(O8=100,"",100-O8))</f>
        <v/>
      </c>
    </row>
    <row r="9" spans="1:22" s="7" customFormat="1" ht="18" customHeight="1" thickBot="1">
      <c r="A9" s="283"/>
      <c r="B9" s="284"/>
      <c r="C9" s="285"/>
      <c r="D9" s="283"/>
      <c r="E9" s="284"/>
      <c r="F9" s="285"/>
      <c r="G9" s="239" t="s">
        <v>40</v>
      </c>
      <c r="H9" s="241" t="s">
        <v>41</v>
      </c>
      <c r="I9" s="241" t="s">
        <v>42</v>
      </c>
      <c r="J9" s="241" t="s">
        <v>40</v>
      </c>
      <c r="K9" s="241" t="s">
        <v>41</v>
      </c>
      <c r="L9" s="242" t="s">
        <v>42</v>
      </c>
      <c r="M9" s="239" t="s">
        <v>40</v>
      </c>
      <c r="N9" s="241" t="s">
        <v>41</v>
      </c>
      <c r="O9" s="241" t="s">
        <v>42</v>
      </c>
      <c r="P9" s="239" t="s">
        <v>40</v>
      </c>
      <c r="Q9" s="241" t="s">
        <v>41</v>
      </c>
      <c r="R9" s="241" t="s">
        <v>42</v>
      </c>
      <c r="S9" s="241" t="s">
        <v>40</v>
      </c>
      <c r="T9" s="241" t="s">
        <v>41</v>
      </c>
      <c r="U9" s="242" t="s">
        <v>42</v>
      </c>
    </row>
    <row r="10" spans="1:22" s="7" customFormat="1" ht="18" customHeight="1">
      <c r="A10" s="267" t="s">
        <v>43</v>
      </c>
      <c r="B10" s="286"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68"/>
      <c r="B11" s="287"/>
      <c r="C11" s="243" t="s">
        <v>50</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68"/>
      <c r="B12" s="287"/>
      <c r="C12" s="140" t="s">
        <v>405</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68"/>
      <c r="B13" s="287"/>
      <c r="C13" s="212" t="s">
        <v>406</v>
      </c>
      <c r="D13" s="214">
        <v>36</v>
      </c>
      <c r="E13" s="203">
        <f>IF(D13="","",F13/D13)</f>
        <v>200000</v>
      </c>
      <c r="F13" s="164">
        <v>7200000</v>
      </c>
      <c r="G13" s="215">
        <v>36</v>
      </c>
      <c r="H13" s="163">
        <f>IF(G13="","",I13/G13)</f>
        <v>200000</v>
      </c>
      <c r="I13" s="166">
        <v>7200000</v>
      </c>
      <c r="J13" s="216"/>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68"/>
      <c r="B14" s="287"/>
      <c r="C14" s="243" t="s">
        <v>52</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68"/>
      <c r="B15" s="287"/>
      <c r="C15" s="140"/>
      <c r="D15" s="218"/>
      <c r="E15" s="220" t="str">
        <f t="shared" si="2"/>
        <v/>
      </c>
      <c r="F15" s="166"/>
      <c r="G15" s="218"/>
      <c r="H15" s="219"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68"/>
      <c r="B16" s="287"/>
      <c r="C16" s="140"/>
      <c r="D16" s="218"/>
      <c r="E16" s="219" t="str">
        <f t="shared" si="2"/>
        <v/>
      </c>
      <c r="F16" s="164"/>
      <c r="G16" s="218"/>
      <c r="H16" s="219"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68"/>
      <c r="B17" s="287"/>
      <c r="C17" s="140"/>
      <c r="D17" s="221"/>
      <c r="E17" s="219" t="str">
        <f t="shared" si="2"/>
        <v/>
      </c>
      <c r="F17" s="164"/>
      <c r="G17" s="218"/>
      <c r="H17" s="219" t="str">
        <f t="shared" si="3"/>
        <v/>
      </c>
      <c r="I17" s="170"/>
      <c r="J17" s="217"/>
      <c r="K17" s="169"/>
      <c r="L17" s="164"/>
      <c r="M17" s="165"/>
      <c r="N17" s="163" t="str">
        <f t="shared" si="4"/>
        <v/>
      </c>
      <c r="O17" s="170"/>
      <c r="P17" s="165"/>
      <c r="Q17" s="163" t="str">
        <f t="shared" si="5"/>
        <v/>
      </c>
      <c r="R17" s="170"/>
      <c r="S17" s="170"/>
      <c r="T17" s="169" t="str">
        <f t="shared" si="1"/>
        <v/>
      </c>
      <c r="U17" s="164"/>
    </row>
    <row r="18" spans="1:24" s="7" customFormat="1" ht="18" customHeight="1">
      <c r="A18" s="268"/>
      <c r="B18" s="287"/>
      <c r="C18" s="243" t="s">
        <v>51</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68"/>
      <c r="B19" s="287"/>
      <c r="C19" s="243" t="str">
        <f>C12</f>
        <v>&lt;改修工事&gt;</v>
      </c>
      <c r="D19" s="167"/>
      <c r="E19" s="163" t="str">
        <f t="shared" si="2"/>
        <v/>
      </c>
      <c r="F19" s="168"/>
      <c r="G19" s="171"/>
      <c r="H19" s="169" t="str">
        <f t="shared" si="3"/>
        <v/>
      </c>
      <c r="I19" s="169"/>
      <c r="J19" s="169"/>
      <c r="K19" s="169" t="str">
        <f t="shared" si="0"/>
        <v/>
      </c>
      <c r="L19" s="168"/>
      <c r="M19" s="171"/>
      <c r="N19" s="169" t="str">
        <f t="shared" si="4"/>
        <v/>
      </c>
      <c r="O19" s="169"/>
      <c r="P19" s="171"/>
      <c r="Q19" s="169" t="str">
        <f t="shared" si="5"/>
        <v/>
      </c>
      <c r="R19" s="169"/>
      <c r="S19" s="169"/>
      <c r="T19" s="169" t="str">
        <f t="shared" si="1"/>
        <v/>
      </c>
      <c r="U19" s="168"/>
    </row>
    <row r="20" spans="1:24" s="7" customFormat="1" ht="18" customHeight="1">
      <c r="A20" s="268"/>
      <c r="B20" s="287"/>
      <c r="C20" s="243" t="str">
        <f>IF(C13="","",C13)</f>
        <v>　（改築）</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4" s="7" customFormat="1" ht="18" customHeight="1">
      <c r="A21" s="268"/>
      <c r="B21" s="287"/>
      <c r="C21" s="243" t="s">
        <v>52</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68"/>
      <c r="B22" s="287"/>
      <c r="C22" s="140"/>
      <c r="D22" s="165"/>
      <c r="E22" s="163" t="str">
        <f t="shared" si="2"/>
        <v/>
      </c>
      <c r="F22" s="164"/>
      <c r="G22" s="172"/>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68"/>
      <c r="B23" s="287"/>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68"/>
      <c r="B24" s="287"/>
      <c r="C24" s="140"/>
      <c r="D24" s="165"/>
      <c r="E24" s="163" t="str">
        <f t="shared" si="2"/>
        <v/>
      </c>
      <c r="F24" s="173"/>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68"/>
      <c r="B25" s="287"/>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68"/>
      <c r="B26" s="287"/>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68"/>
      <c r="B27" s="287"/>
      <c r="C27" s="140"/>
      <c r="D27" s="165"/>
      <c r="E27" s="169"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68"/>
      <c r="B28" s="287"/>
      <c r="C28" s="240" t="s">
        <v>56</v>
      </c>
      <c r="D28" s="174"/>
      <c r="E28" s="175" t="str">
        <f t="shared" si="2"/>
        <v/>
      </c>
      <c r="F28" s="176">
        <f>IF(SUM(F12:F27)=0,"",SUM(F12:F27))</f>
        <v>7200000</v>
      </c>
      <c r="G28" s="177"/>
      <c r="H28" s="175" t="str">
        <f t="shared" si="3"/>
        <v/>
      </c>
      <c r="I28" s="175">
        <f>IF(SUM(I12:I27)=0,"",SUM(I12:I27))</f>
        <v>7200000</v>
      </c>
      <c r="J28" s="178"/>
      <c r="K28" s="175" t="str">
        <f t="shared" si="0"/>
        <v/>
      </c>
      <c r="L28" s="176" t="str">
        <f>IF(SUM(L12:L27)=0,"",SUM(L12:L27))</f>
        <v/>
      </c>
      <c r="M28" s="177"/>
      <c r="N28" s="175" t="str">
        <f t="shared" si="4"/>
        <v/>
      </c>
      <c r="O28" s="175" t="str">
        <f>IF(SUM(O12:O27)=0,"",SUM(O12:O27))</f>
        <v/>
      </c>
      <c r="P28" s="177"/>
      <c r="Q28" s="175" t="str">
        <f t="shared" si="5"/>
        <v/>
      </c>
      <c r="R28" s="175" t="str">
        <f>IF(SUM(R12:R27)=0,"",SUM(R12:R27))</f>
        <v/>
      </c>
      <c r="S28" s="178"/>
      <c r="T28" s="175" t="str">
        <f t="shared" si="1"/>
        <v/>
      </c>
      <c r="U28" s="176" t="str">
        <f>IF(SUM(U12:U27)=0,"",SUM(U12:U27))</f>
        <v/>
      </c>
    </row>
    <row r="29" spans="1:24" s="7" customFormat="1" ht="18" customHeight="1">
      <c r="A29" s="268"/>
      <c r="B29" s="287" t="s">
        <v>46</v>
      </c>
      <c r="C29" s="142"/>
      <c r="D29" s="179"/>
      <c r="E29" s="180" t="str">
        <f t="shared" si="2"/>
        <v/>
      </c>
      <c r="F29" s="181"/>
      <c r="G29" s="179"/>
      <c r="H29" s="180" t="str">
        <f t="shared" si="3"/>
        <v/>
      </c>
      <c r="I29" s="182"/>
      <c r="J29" s="182"/>
      <c r="K29" s="180" t="str">
        <f t="shared" si="0"/>
        <v/>
      </c>
      <c r="L29" s="181"/>
      <c r="M29" s="179"/>
      <c r="N29" s="180" t="str">
        <f t="shared" si="4"/>
        <v/>
      </c>
      <c r="O29" s="182"/>
      <c r="P29" s="179"/>
      <c r="Q29" s="180" t="str">
        <f t="shared" si="5"/>
        <v/>
      </c>
      <c r="R29" s="182"/>
      <c r="S29" s="182"/>
      <c r="T29" s="180" t="str">
        <f t="shared" si="1"/>
        <v/>
      </c>
      <c r="U29" s="181"/>
    </row>
    <row r="30" spans="1:24" s="7" customFormat="1" ht="18" customHeight="1">
      <c r="A30" s="268"/>
      <c r="B30" s="287"/>
      <c r="C30" s="143"/>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4" s="7" customFormat="1" ht="18" customHeight="1">
      <c r="A31" s="268"/>
      <c r="B31" s="287"/>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4" s="7" customFormat="1" ht="18" customHeight="1">
      <c r="A32" s="268"/>
      <c r="B32" s="287"/>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c r="V32" s="274" t="s">
        <v>86</v>
      </c>
      <c r="W32" s="275"/>
      <c r="X32" s="275"/>
    </row>
    <row r="33" spans="1:24" s="7" customFormat="1" ht="18" customHeight="1">
      <c r="A33" s="268"/>
      <c r="B33" s="287"/>
      <c r="C33" s="144"/>
      <c r="D33" s="187"/>
      <c r="E33" s="188" t="str">
        <f t="shared" si="2"/>
        <v/>
      </c>
      <c r="F33" s="189"/>
      <c r="G33" s="187"/>
      <c r="H33" s="188" t="str">
        <f t="shared" si="3"/>
        <v/>
      </c>
      <c r="I33" s="190"/>
      <c r="J33" s="190"/>
      <c r="K33" s="188" t="str">
        <f t="shared" si="0"/>
        <v/>
      </c>
      <c r="L33" s="189"/>
      <c r="M33" s="187"/>
      <c r="N33" s="188" t="str">
        <f t="shared" si="4"/>
        <v/>
      </c>
      <c r="O33" s="190"/>
      <c r="P33" s="187"/>
      <c r="Q33" s="188" t="str">
        <f t="shared" si="5"/>
        <v/>
      </c>
      <c r="R33" s="190"/>
      <c r="S33" s="190"/>
      <c r="T33" s="188" t="str">
        <f t="shared" si="1"/>
        <v/>
      </c>
      <c r="U33" s="189"/>
      <c r="V33" s="274"/>
      <c r="W33" s="275"/>
      <c r="X33" s="275"/>
    </row>
    <row r="34" spans="1:24" s="7" customFormat="1" ht="18" customHeight="1">
      <c r="A34" s="268"/>
      <c r="B34" s="287"/>
      <c r="C34" s="244" t="s">
        <v>56</v>
      </c>
      <c r="D34" s="177"/>
      <c r="E34" s="175" t="str">
        <f t="shared" si="2"/>
        <v/>
      </c>
      <c r="F34" s="176" t="str">
        <f>IF(SUM(F29:F33)=0,"",(SUM(F29:F33)))</f>
        <v/>
      </c>
      <c r="G34" s="177"/>
      <c r="H34" s="175" t="str">
        <f t="shared" si="3"/>
        <v/>
      </c>
      <c r="I34" s="175" t="str">
        <f>IF(SUM(I29:I33)=0,"",(SUM(I29:I33)))</f>
        <v/>
      </c>
      <c r="J34" s="178"/>
      <c r="K34" s="175" t="str">
        <f t="shared" si="0"/>
        <v/>
      </c>
      <c r="L34" s="176" t="str">
        <f>IF(SUM(L29:L33)=0,"",(SUM(L29:L33)))</f>
        <v/>
      </c>
      <c r="M34" s="177"/>
      <c r="N34" s="175" t="str">
        <f t="shared" si="4"/>
        <v/>
      </c>
      <c r="O34" s="175" t="str">
        <f>IF(SUM(O29:O33)=0,"",(SUM(O29:O33)))</f>
        <v/>
      </c>
      <c r="P34" s="177"/>
      <c r="Q34" s="175" t="str">
        <f t="shared" si="5"/>
        <v/>
      </c>
      <c r="R34" s="175" t="str">
        <f>IF(SUM(R29:R33)=0,"",(SUM(R29:R33)))</f>
        <v/>
      </c>
      <c r="S34" s="178"/>
      <c r="T34" s="175" t="str">
        <f t="shared" si="1"/>
        <v/>
      </c>
      <c r="U34" s="176" t="str">
        <f>IF(SUM(U29:U33)=0,"",(SUM(U29:U33)))</f>
        <v/>
      </c>
    </row>
    <row r="35" spans="1:24" s="7" customFormat="1" ht="18" customHeight="1">
      <c r="A35" s="268"/>
      <c r="B35" s="276" t="s">
        <v>54</v>
      </c>
      <c r="C35" s="277"/>
      <c r="D35" s="177"/>
      <c r="E35" s="175" t="str">
        <f t="shared" si="2"/>
        <v/>
      </c>
      <c r="F35" s="176">
        <f>IF(F28="","",IF(F34="",F28,F28+F34))</f>
        <v>7200000</v>
      </c>
      <c r="G35" s="177"/>
      <c r="H35" s="175" t="str">
        <f t="shared" si="3"/>
        <v/>
      </c>
      <c r="I35" s="175">
        <f>IF(I28="","",IF(I34="",I28,I28+I34))</f>
        <v>7200000</v>
      </c>
      <c r="J35" s="178"/>
      <c r="K35" s="175" t="str">
        <f t="shared" si="0"/>
        <v/>
      </c>
      <c r="L35" s="176" t="str">
        <f>IF(L28="","",IF(L34="",L28,L28+L34))</f>
        <v/>
      </c>
      <c r="M35" s="177"/>
      <c r="N35" s="175" t="str">
        <f t="shared" si="4"/>
        <v/>
      </c>
      <c r="O35" s="175" t="str">
        <f>IF(O28="","",IF(O34="",O28,O28+O34))</f>
        <v/>
      </c>
      <c r="P35" s="177"/>
      <c r="Q35" s="175" t="str">
        <f t="shared" si="5"/>
        <v/>
      </c>
      <c r="R35" s="175" t="str">
        <f>IF(R28="","",IF(R34="",R28,R28+R34))</f>
        <v/>
      </c>
      <c r="S35" s="178"/>
      <c r="T35" s="175" t="str">
        <f t="shared" si="1"/>
        <v/>
      </c>
      <c r="U35" s="176" t="str">
        <f>IF(U28="","",IF(U34="",U28,U28+U34))</f>
        <v/>
      </c>
    </row>
    <row r="36" spans="1:24" s="7" customFormat="1" ht="18" customHeight="1">
      <c r="A36" s="268" t="s">
        <v>44</v>
      </c>
      <c r="B36" s="279" t="str">
        <f>C12</f>
        <v>&lt;改修工事&gt;</v>
      </c>
      <c r="C36" s="280"/>
      <c r="D36" s="191"/>
      <c r="E36" s="180" t="str">
        <f t="shared" si="2"/>
        <v/>
      </c>
      <c r="F36" s="192"/>
      <c r="G36" s="191"/>
      <c r="H36" s="180" t="str">
        <f t="shared" si="3"/>
        <v/>
      </c>
      <c r="I36" s="180"/>
      <c r="J36" s="180"/>
      <c r="K36" s="180" t="str">
        <f t="shared" si="0"/>
        <v/>
      </c>
      <c r="L36" s="192"/>
      <c r="M36" s="191"/>
      <c r="N36" s="180" t="str">
        <f t="shared" si="4"/>
        <v/>
      </c>
      <c r="O36" s="180"/>
      <c r="P36" s="191"/>
      <c r="Q36" s="180" t="str">
        <f t="shared" si="5"/>
        <v/>
      </c>
      <c r="R36" s="180"/>
      <c r="S36" s="180"/>
      <c r="T36" s="180" t="str">
        <f t="shared" si="1"/>
        <v/>
      </c>
      <c r="U36" s="192"/>
    </row>
    <row r="37" spans="1:24" s="7" customFormat="1" ht="18" customHeight="1">
      <c r="A37" s="268"/>
      <c r="B37" s="279" t="str">
        <f>C20</f>
        <v>　（改築）</v>
      </c>
      <c r="C37" s="280"/>
      <c r="D37" s="193"/>
      <c r="E37" s="184" t="str">
        <f t="shared" si="2"/>
        <v/>
      </c>
      <c r="F37" s="194"/>
      <c r="G37" s="193"/>
      <c r="H37" s="184" t="str">
        <f t="shared" si="3"/>
        <v/>
      </c>
      <c r="I37" s="184"/>
      <c r="J37" s="184"/>
      <c r="K37" s="184" t="str">
        <f t="shared" si="0"/>
        <v/>
      </c>
      <c r="L37" s="194"/>
      <c r="M37" s="193"/>
      <c r="N37" s="184" t="str">
        <f t="shared" si="4"/>
        <v/>
      </c>
      <c r="O37" s="184"/>
      <c r="P37" s="193"/>
      <c r="Q37" s="184" t="str">
        <f t="shared" si="5"/>
        <v/>
      </c>
      <c r="R37" s="184"/>
      <c r="S37" s="184"/>
      <c r="T37" s="184" t="str">
        <f t="shared" si="1"/>
        <v/>
      </c>
      <c r="U37" s="194"/>
    </row>
    <row r="38" spans="1:24" s="7" customFormat="1" ht="18" customHeight="1">
      <c r="A38" s="268"/>
      <c r="B38" s="12" t="s">
        <v>49</v>
      </c>
      <c r="C38" s="140"/>
      <c r="D38" s="183"/>
      <c r="E38" s="184" t="str">
        <f t="shared" si="2"/>
        <v/>
      </c>
      <c r="F38" s="185"/>
      <c r="G38" s="183"/>
      <c r="H38" s="184" t="str">
        <f t="shared" si="3"/>
        <v/>
      </c>
      <c r="I38" s="186"/>
      <c r="J38" s="186"/>
      <c r="K38" s="184" t="str">
        <f t="shared" si="0"/>
        <v/>
      </c>
      <c r="L38" s="185"/>
      <c r="M38" s="183"/>
      <c r="N38" s="184" t="str">
        <f t="shared" si="4"/>
        <v/>
      </c>
      <c r="O38" s="186"/>
      <c r="P38" s="183"/>
      <c r="Q38" s="184" t="str">
        <f t="shared" si="5"/>
        <v/>
      </c>
      <c r="R38" s="186"/>
      <c r="S38" s="186"/>
      <c r="T38" s="184" t="str">
        <f t="shared" si="1"/>
        <v/>
      </c>
      <c r="U38" s="185"/>
    </row>
    <row r="39" spans="1:24" s="7" customFormat="1" ht="18" customHeight="1">
      <c r="A39" s="268"/>
      <c r="B39" s="12" t="s">
        <v>49</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68"/>
      <c r="B40" s="13" t="s">
        <v>48</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68"/>
      <c r="B41" s="279" t="s">
        <v>53</v>
      </c>
      <c r="C41" s="280"/>
      <c r="D41" s="193"/>
      <c r="E41" s="184" t="str">
        <f t="shared" si="2"/>
        <v/>
      </c>
      <c r="F41" s="194"/>
      <c r="G41" s="193"/>
      <c r="H41" s="184" t="str">
        <f t="shared" si="3"/>
        <v/>
      </c>
      <c r="I41" s="184"/>
      <c r="J41" s="184"/>
      <c r="K41" s="184" t="str">
        <f t="shared" si="0"/>
        <v/>
      </c>
      <c r="L41" s="194"/>
      <c r="M41" s="193"/>
      <c r="N41" s="184" t="str">
        <f t="shared" si="4"/>
        <v/>
      </c>
      <c r="O41" s="184"/>
      <c r="P41" s="193"/>
      <c r="Q41" s="184" t="str">
        <f t="shared" si="5"/>
        <v/>
      </c>
      <c r="R41" s="184"/>
      <c r="S41" s="184"/>
      <c r="T41" s="184" t="str">
        <f t="shared" si="1"/>
        <v/>
      </c>
      <c r="U41" s="194"/>
    </row>
    <row r="42" spans="1:24" s="7" customFormat="1" ht="18" customHeight="1">
      <c r="A42" s="268"/>
      <c r="B42" s="279" t="str">
        <f>C20</f>
        <v>　（改築）</v>
      </c>
      <c r="C42" s="280"/>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68"/>
      <c r="B43" s="13" t="s">
        <v>48</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68"/>
      <c r="B44" s="12" t="s">
        <v>48</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68"/>
      <c r="B45" s="14" t="s">
        <v>49</v>
      </c>
      <c r="C45" s="145"/>
      <c r="D45" s="187"/>
      <c r="E45" s="188" t="str">
        <f t="shared" si="2"/>
        <v/>
      </c>
      <c r="F45" s="189"/>
      <c r="G45" s="187"/>
      <c r="H45" s="188" t="str">
        <f t="shared" si="3"/>
        <v/>
      </c>
      <c r="I45" s="190"/>
      <c r="J45" s="190"/>
      <c r="K45" s="188" t="str">
        <f t="shared" si="0"/>
        <v/>
      </c>
      <c r="L45" s="189"/>
      <c r="M45" s="187"/>
      <c r="N45" s="188" t="str">
        <f t="shared" si="4"/>
        <v/>
      </c>
      <c r="O45" s="190"/>
      <c r="P45" s="187"/>
      <c r="Q45" s="188" t="str">
        <f t="shared" si="5"/>
        <v/>
      </c>
      <c r="R45" s="190"/>
      <c r="S45" s="190"/>
      <c r="T45" s="188" t="str">
        <f t="shared" si="1"/>
        <v/>
      </c>
      <c r="U45" s="189"/>
    </row>
    <row r="46" spans="1:24" s="7" customFormat="1" ht="18" customHeight="1">
      <c r="A46" s="278"/>
      <c r="B46" s="281" t="s">
        <v>57</v>
      </c>
      <c r="C46" s="282"/>
      <c r="D46" s="177"/>
      <c r="E46" s="175" t="str">
        <f t="shared" si="2"/>
        <v/>
      </c>
      <c r="F46" s="176" t="str">
        <f>IF(SUM(F36:F45)=0,"",(SUM(F36:F45)))</f>
        <v/>
      </c>
      <c r="G46" s="177"/>
      <c r="H46" s="175" t="str">
        <f t="shared" si="3"/>
        <v/>
      </c>
      <c r="I46" s="175" t="str">
        <f>IF(SUM(I36:I45)=0,"",(SUM(I36:I45)))</f>
        <v/>
      </c>
      <c r="J46" s="178"/>
      <c r="K46" s="175" t="str">
        <f t="shared" si="0"/>
        <v/>
      </c>
      <c r="L46" s="176" t="str">
        <f>IF(SUM(L36:L45)=0,"",(SUM(L36:L45)))</f>
        <v/>
      </c>
      <c r="M46" s="177"/>
      <c r="N46" s="175" t="str">
        <f t="shared" si="4"/>
        <v/>
      </c>
      <c r="O46" s="175" t="str">
        <f>IF(SUM(O36:O45)=0,"",(SUM(O36:O45)))</f>
        <v/>
      </c>
      <c r="P46" s="177"/>
      <c r="Q46" s="175" t="str">
        <f t="shared" si="5"/>
        <v/>
      </c>
      <c r="R46" s="175" t="str">
        <f>IF(SUM(R36:R45)=0,"",(SUM(R36:R45)))</f>
        <v/>
      </c>
      <c r="S46" s="178"/>
      <c r="T46" s="175" t="str">
        <f t="shared" si="1"/>
        <v/>
      </c>
      <c r="U46" s="176" t="str">
        <f>IF(SUM(U36:U45)=0,"",(SUM(U36:U45)))</f>
        <v/>
      </c>
    </row>
    <row r="47" spans="1:24" s="7" customFormat="1" ht="18" customHeight="1" thickBot="1">
      <c r="A47" s="283" t="s">
        <v>58</v>
      </c>
      <c r="B47" s="284"/>
      <c r="C47" s="285"/>
      <c r="D47" s="195"/>
      <c r="E47" s="196" t="str">
        <f t="shared" si="2"/>
        <v/>
      </c>
      <c r="F47" s="197">
        <f>IF(F35="","",IF(F46="",F35,F35+F46))</f>
        <v>7200000</v>
      </c>
      <c r="G47" s="195"/>
      <c r="H47" s="196" t="str">
        <f t="shared" si="3"/>
        <v/>
      </c>
      <c r="I47" s="196">
        <f>IF(I35="","",IF(I46="",I35,I35+I46))</f>
        <v>7200000</v>
      </c>
      <c r="J47" s="198"/>
      <c r="K47" s="196" t="str">
        <f t="shared" si="0"/>
        <v/>
      </c>
      <c r="L47" s="197" t="str">
        <f>IF(L35="","",IF(L46="",L35,L35+L46))</f>
        <v/>
      </c>
      <c r="M47" s="195"/>
      <c r="N47" s="196" t="str">
        <f t="shared" si="4"/>
        <v/>
      </c>
      <c r="O47" s="196" t="str">
        <f>IF(O35="","",IF(O46="",O35,O35+O46))</f>
        <v/>
      </c>
      <c r="P47" s="195"/>
      <c r="Q47" s="196" t="str">
        <f t="shared" si="5"/>
        <v/>
      </c>
      <c r="R47" s="196" t="str">
        <f>IF(R35="","",IF(R46="",R35,R35+R46))</f>
        <v/>
      </c>
      <c r="S47" s="198"/>
      <c r="T47" s="196" t="str">
        <f t="shared" si="1"/>
        <v/>
      </c>
      <c r="U47" s="197" t="str">
        <f>IF(U35="","",IF(U46="",U35,U35+U46))</f>
        <v/>
      </c>
    </row>
    <row r="48" spans="1:24" s="7" customFormat="1" ht="18" customHeight="1">
      <c r="A48" s="267" t="s">
        <v>28</v>
      </c>
      <c r="B48" s="270" t="s">
        <v>29</v>
      </c>
      <c r="C48" s="271"/>
      <c r="D48" s="262" t="s">
        <v>24</v>
      </c>
      <c r="E48" s="252" t="s">
        <v>24</v>
      </c>
      <c r="F48" s="199">
        <v>2400000</v>
      </c>
      <c r="G48" s="262"/>
      <c r="H48" s="252"/>
      <c r="I48" s="199">
        <v>2400000</v>
      </c>
      <c r="J48" s="252"/>
      <c r="K48" s="252" t="s">
        <v>24</v>
      </c>
      <c r="L48" s="199"/>
      <c r="M48" s="262"/>
      <c r="N48" s="252"/>
      <c r="O48" s="200"/>
      <c r="P48" s="262"/>
      <c r="Q48" s="252"/>
      <c r="R48" s="200"/>
      <c r="S48" s="252"/>
      <c r="T48" s="252" t="s">
        <v>24</v>
      </c>
      <c r="U48" s="199" t="s">
        <v>24</v>
      </c>
    </row>
    <row r="49" spans="1:21" s="7" customFormat="1" ht="18" customHeight="1">
      <c r="A49" s="268"/>
      <c r="B49" s="265" t="s">
        <v>339</v>
      </c>
      <c r="C49" s="266"/>
      <c r="D49" s="263"/>
      <c r="E49" s="253"/>
      <c r="F49" s="185">
        <v>2400000</v>
      </c>
      <c r="G49" s="263"/>
      <c r="H49" s="253"/>
      <c r="I49" s="185">
        <v>2400000</v>
      </c>
      <c r="J49" s="253"/>
      <c r="K49" s="253"/>
      <c r="L49" s="185" t="s">
        <v>24</v>
      </c>
      <c r="M49" s="263"/>
      <c r="N49" s="253"/>
      <c r="O49" s="186"/>
      <c r="P49" s="263"/>
      <c r="Q49" s="253"/>
      <c r="R49" s="186"/>
      <c r="S49" s="253"/>
      <c r="T49" s="253"/>
      <c r="U49" s="185" t="s">
        <v>24</v>
      </c>
    </row>
    <row r="50" spans="1:21" s="7" customFormat="1" ht="18" customHeight="1">
      <c r="A50" s="268"/>
      <c r="B50" s="265" t="s">
        <v>30</v>
      </c>
      <c r="C50" s="266"/>
      <c r="D50" s="263"/>
      <c r="E50" s="253"/>
      <c r="F50" s="185" t="s">
        <v>24</v>
      </c>
      <c r="G50" s="263"/>
      <c r="H50" s="253"/>
      <c r="I50" s="185" t="s">
        <v>24</v>
      </c>
      <c r="J50" s="253"/>
      <c r="K50" s="253"/>
      <c r="L50" s="185" t="s">
        <v>24</v>
      </c>
      <c r="M50" s="263"/>
      <c r="N50" s="253"/>
      <c r="O50" s="186"/>
      <c r="P50" s="263"/>
      <c r="Q50" s="253"/>
      <c r="R50" s="186"/>
      <c r="S50" s="253"/>
      <c r="T50" s="253"/>
      <c r="U50" s="185" t="s">
        <v>24</v>
      </c>
    </row>
    <row r="51" spans="1:21" s="7" customFormat="1" ht="18" customHeight="1">
      <c r="A51" s="268"/>
      <c r="B51" s="265" t="s">
        <v>31</v>
      </c>
      <c r="C51" s="266"/>
      <c r="D51" s="263"/>
      <c r="E51" s="253"/>
      <c r="F51" s="185" t="s">
        <v>34</v>
      </c>
      <c r="G51" s="263"/>
      <c r="H51" s="253"/>
      <c r="I51" s="185" t="s">
        <v>34</v>
      </c>
      <c r="J51" s="253"/>
      <c r="K51" s="253"/>
      <c r="L51" s="185" t="s">
        <v>24</v>
      </c>
      <c r="M51" s="263"/>
      <c r="N51" s="253"/>
      <c r="O51" s="186"/>
      <c r="P51" s="263"/>
      <c r="Q51" s="253"/>
      <c r="R51" s="186"/>
      <c r="S51" s="253"/>
      <c r="T51" s="253"/>
      <c r="U51" s="185" t="s">
        <v>24</v>
      </c>
    </row>
    <row r="52" spans="1:21" s="7" customFormat="1" ht="18" customHeight="1">
      <c r="A52" s="268"/>
      <c r="B52" s="265" t="s">
        <v>107</v>
      </c>
      <c r="C52" s="266"/>
      <c r="D52" s="263"/>
      <c r="E52" s="253"/>
      <c r="F52" s="173"/>
      <c r="G52" s="263"/>
      <c r="H52" s="253"/>
      <c r="I52" s="173"/>
      <c r="J52" s="253"/>
      <c r="K52" s="253"/>
      <c r="L52" s="185" t="s">
        <v>24</v>
      </c>
      <c r="M52" s="263"/>
      <c r="N52" s="253"/>
      <c r="O52" s="186"/>
      <c r="P52" s="263"/>
      <c r="Q52" s="253"/>
      <c r="R52" s="186"/>
      <c r="S52" s="253"/>
      <c r="T52" s="253"/>
      <c r="U52" s="185" t="s">
        <v>24</v>
      </c>
    </row>
    <row r="53" spans="1:21" s="7" customFormat="1" ht="18" customHeight="1">
      <c r="A53" s="268"/>
      <c r="B53" s="265" t="s">
        <v>32</v>
      </c>
      <c r="C53" s="266"/>
      <c r="D53" s="263"/>
      <c r="E53" s="253"/>
      <c r="F53" s="173"/>
      <c r="G53" s="263"/>
      <c r="H53" s="253"/>
      <c r="I53" s="173"/>
      <c r="J53" s="253"/>
      <c r="K53" s="253"/>
      <c r="L53" s="185" t="s">
        <v>24</v>
      </c>
      <c r="M53" s="263"/>
      <c r="N53" s="253"/>
      <c r="O53" s="186"/>
      <c r="P53" s="263"/>
      <c r="Q53" s="253"/>
      <c r="R53" s="186"/>
      <c r="S53" s="253"/>
      <c r="T53" s="253"/>
      <c r="U53" s="185" t="s">
        <v>24</v>
      </c>
    </row>
    <row r="54" spans="1:21" s="7" customFormat="1" ht="18" customHeight="1">
      <c r="A54" s="268"/>
      <c r="B54" s="265" t="s">
        <v>33</v>
      </c>
      <c r="C54" s="266"/>
      <c r="D54" s="264"/>
      <c r="E54" s="254"/>
      <c r="F54" s="173">
        <v>2400000</v>
      </c>
      <c r="G54" s="264"/>
      <c r="H54" s="254"/>
      <c r="I54" s="173">
        <v>2400000</v>
      </c>
      <c r="J54" s="254"/>
      <c r="K54" s="254"/>
      <c r="L54" s="185"/>
      <c r="M54" s="264"/>
      <c r="N54" s="254"/>
      <c r="O54" s="190"/>
      <c r="P54" s="264"/>
      <c r="Q54" s="254"/>
      <c r="R54" s="190"/>
      <c r="S54" s="254"/>
      <c r="T54" s="254"/>
      <c r="U54" s="185" t="s">
        <v>24</v>
      </c>
    </row>
    <row r="55" spans="1:21" s="7" customFormat="1" ht="18" customHeight="1" thickBot="1">
      <c r="A55" s="269"/>
      <c r="B55" s="272" t="s">
        <v>55</v>
      </c>
      <c r="C55" s="273"/>
      <c r="D55" s="201" t="s">
        <v>22</v>
      </c>
      <c r="E55" s="202" t="s">
        <v>22</v>
      </c>
      <c r="F55" s="197">
        <f>IF(SUM(F48:F54)=0,"",SUM(F48:F54))</f>
        <v>7200000</v>
      </c>
      <c r="G55" s="201" t="s">
        <v>35</v>
      </c>
      <c r="H55" s="202" t="s">
        <v>35</v>
      </c>
      <c r="I55" s="196">
        <f>IF(SUM(I48:I54)=0,"",SUM(I48:I54))</f>
        <v>7200000</v>
      </c>
      <c r="J55" s="202" t="s">
        <v>35</v>
      </c>
      <c r="K55" s="202" t="s">
        <v>35</v>
      </c>
      <c r="L55" s="197" t="str">
        <f>IF(SUM(L48:L54)=0,"",SUM(L48:L54))</f>
        <v/>
      </c>
      <c r="M55" s="201" t="s">
        <v>35</v>
      </c>
      <c r="N55" s="202" t="s">
        <v>35</v>
      </c>
      <c r="O55" s="196" t="str">
        <f>IF(SUM(O48:O54)=0,"",SUM(O48:O54))</f>
        <v/>
      </c>
      <c r="P55" s="201" t="s">
        <v>35</v>
      </c>
      <c r="Q55" s="202" t="s">
        <v>35</v>
      </c>
      <c r="R55" s="196" t="str">
        <f>IF(SUM(R48:R54)=0,"",SUM(R48:R54))</f>
        <v/>
      </c>
      <c r="S55" s="202" t="s">
        <v>35</v>
      </c>
      <c r="T55" s="202" t="s">
        <v>35</v>
      </c>
      <c r="U55" s="197" t="str">
        <f>IF(SUM(U48:U54)=0,"",SUM(U48:U54))</f>
        <v/>
      </c>
    </row>
    <row r="56" spans="1:21">
      <c r="F56" s="141" t="str">
        <f>IF(F47=F55,"","↑【確認】「事業財源」の合計と「合計（総事業費）」が不一致")</f>
        <v/>
      </c>
    </row>
    <row r="57" spans="1:21">
      <c r="F57" s="141"/>
    </row>
    <row r="58" spans="1:21">
      <c r="A58" s="15" t="s">
        <v>36</v>
      </c>
    </row>
    <row r="59" spans="1:21">
      <c r="A59" s="15"/>
    </row>
    <row r="60" spans="1:21">
      <c r="A60" s="16" t="s">
        <v>94</v>
      </c>
      <c r="B60" s="146" t="s">
        <v>101</v>
      </c>
      <c r="C60" s="146"/>
      <c r="D60" s="146"/>
      <c r="E60" s="146"/>
      <c r="F60" s="146"/>
      <c r="G60" s="146"/>
      <c r="H60" s="146"/>
      <c r="I60" s="146"/>
      <c r="J60" s="146"/>
      <c r="K60" s="146"/>
      <c r="L60" s="146"/>
    </row>
    <row r="61" spans="1:21">
      <c r="A61" s="16"/>
      <c r="B61" s="146" t="s">
        <v>401</v>
      </c>
      <c r="C61" s="146"/>
      <c r="D61" s="146"/>
      <c r="E61" s="146"/>
      <c r="F61" s="146"/>
      <c r="G61" s="146"/>
      <c r="H61" s="146"/>
      <c r="I61" s="146"/>
      <c r="J61" s="146"/>
      <c r="K61" s="146"/>
      <c r="L61" s="146"/>
    </row>
    <row r="62" spans="1:21">
      <c r="A62" s="16" t="s">
        <v>95</v>
      </c>
      <c r="B62" s="146" t="s">
        <v>102</v>
      </c>
      <c r="C62" s="146"/>
      <c r="D62" s="146"/>
      <c r="E62" s="146"/>
      <c r="F62" s="146"/>
      <c r="G62" s="146"/>
      <c r="H62" s="146"/>
      <c r="I62" s="146"/>
      <c r="J62" s="146"/>
      <c r="K62" s="146"/>
      <c r="L62" s="146"/>
    </row>
    <row r="63" spans="1:21">
      <c r="A63" s="16"/>
      <c r="B63" s="146" t="s">
        <v>83</v>
      </c>
      <c r="C63" s="146"/>
      <c r="D63" s="146"/>
      <c r="E63" s="146"/>
      <c r="F63" s="146"/>
      <c r="G63" s="146"/>
      <c r="H63" s="146"/>
      <c r="I63" s="146"/>
      <c r="J63" s="146"/>
      <c r="K63" s="146"/>
      <c r="L63" s="146"/>
    </row>
    <row r="64" spans="1:21">
      <c r="A64" s="16" t="s">
        <v>84</v>
      </c>
      <c r="B64" s="146" t="s">
        <v>340</v>
      </c>
      <c r="C64" s="146"/>
      <c r="D64" s="146"/>
      <c r="E64" s="146"/>
      <c r="F64" s="146"/>
      <c r="G64" s="146"/>
      <c r="H64" s="146"/>
      <c r="I64" s="146"/>
      <c r="J64" s="146"/>
      <c r="K64" s="146"/>
      <c r="L64" s="146"/>
    </row>
    <row r="65" spans="1:12">
      <c r="A65" s="16" t="s">
        <v>96</v>
      </c>
      <c r="B65" s="146" t="s">
        <v>103</v>
      </c>
      <c r="C65" s="146"/>
      <c r="D65" s="146"/>
      <c r="E65" s="146"/>
      <c r="F65" s="146"/>
      <c r="G65" s="146"/>
      <c r="H65" s="146"/>
      <c r="I65" s="146"/>
      <c r="J65" s="146"/>
      <c r="K65" s="146"/>
      <c r="L65" s="146"/>
    </row>
    <row r="66" spans="1:12">
      <c r="A66" s="16"/>
      <c r="B66" s="146" t="s">
        <v>402</v>
      </c>
      <c r="C66" s="146"/>
      <c r="D66" s="146"/>
      <c r="E66" s="146"/>
      <c r="F66" s="146"/>
      <c r="G66" s="146"/>
      <c r="H66" s="146"/>
      <c r="I66" s="146"/>
      <c r="J66" s="146"/>
      <c r="K66" s="146"/>
      <c r="L66" s="146"/>
    </row>
    <row r="67" spans="1:12">
      <c r="A67" s="16"/>
      <c r="B67" s="146" t="s">
        <v>403</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97</v>
      </c>
      <c r="B69" s="146" t="s">
        <v>404</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98</v>
      </c>
      <c r="B71" s="146" t="s">
        <v>87</v>
      </c>
      <c r="C71" s="146"/>
      <c r="D71" s="146"/>
      <c r="E71" s="146"/>
      <c r="F71" s="146"/>
      <c r="G71" s="146"/>
      <c r="H71" s="146"/>
      <c r="I71" s="146"/>
      <c r="J71" s="146"/>
      <c r="K71" s="146"/>
      <c r="L71" s="146"/>
    </row>
    <row r="72" spans="1:12">
      <c r="A72" s="16" t="s">
        <v>88</v>
      </c>
      <c r="B72" s="146" t="s">
        <v>89</v>
      </c>
      <c r="C72" s="146"/>
      <c r="D72" s="146"/>
      <c r="E72" s="146"/>
      <c r="F72" s="146"/>
      <c r="G72" s="146"/>
      <c r="H72" s="146"/>
      <c r="I72" s="146"/>
      <c r="J72" s="146"/>
      <c r="K72" s="146"/>
      <c r="L72" s="146"/>
    </row>
    <row r="73" spans="1:12">
      <c r="A73" s="16" t="s">
        <v>88</v>
      </c>
      <c r="B73" s="146" t="s">
        <v>104</v>
      </c>
      <c r="C73" s="146"/>
      <c r="D73" s="146"/>
      <c r="E73" s="146"/>
      <c r="F73" s="146"/>
      <c r="G73" s="146"/>
      <c r="H73" s="146"/>
      <c r="I73" s="146"/>
      <c r="J73" s="146"/>
      <c r="K73" s="146"/>
      <c r="L73" s="146"/>
    </row>
    <row r="74" spans="1:12">
      <c r="A74" s="16" t="s">
        <v>90</v>
      </c>
      <c r="B74" s="147" t="s">
        <v>341</v>
      </c>
      <c r="C74" s="147"/>
      <c r="D74" s="146"/>
      <c r="E74" s="146"/>
      <c r="F74" s="146"/>
      <c r="G74" s="146"/>
      <c r="H74" s="146"/>
      <c r="I74" s="146"/>
      <c r="J74" s="146"/>
      <c r="K74" s="146"/>
      <c r="L74" s="146"/>
    </row>
    <row r="75" spans="1:12">
      <c r="A75" s="16" t="s">
        <v>91</v>
      </c>
      <c r="B75" s="147" t="s">
        <v>105</v>
      </c>
      <c r="C75" s="147"/>
      <c r="D75" s="146"/>
      <c r="E75" s="146"/>
      <c r="F75" s="146"/>
      <c r="G75" s="146"/>
      <c r="H75" s="146"/>
      <c r="I75" s="146"/>
      <c r="J75" s="146"/>
      <c r="K75" s="146"/>
      <c r="L75" s="146"/>
    </row>
    <row r="76" spans="1:12">
      <c r="A76" s="16" t="s">
        <v>88</v>
      </c>
      <c r="B76" s="147" t="s">
        <v>106</v>
      </c>
      <c r="C76" s="147"/>
      <c r="D76" s="146"/>
      <c r="E76" s="146"/>
      <c r="F76" s="146"/>
      <c r="G76" s="146"/>
      <c r="H76" s="146"/>
      <c r="I76" s="146"/>
      <c r="J76" s="146"/>
      <c r="K76" s="146"/>
      <c r="L76" s="146"/>
    </row>
    <row r="77" spans="1:12">
      <c r="A77" s="16" t="s">
        <v>88</v>
      </c>
      <c r="B77" s="147" t="s">
        <v>342</v>
      </c>
      <c r="C77" s="147"/>
      <c r="D77" s="146"/>
      <c r="E77" s="146"/>
      <c r="F77" s="146"/>
      <c r="G77" s="146"/>
      <c r="H77" s="146"/>
      <c r="I77" s="146"/>
      <c r="J77" s="146"/>
      <c r="K77" s="146"/>
      <c r="L77" s="146"/>
    </row>
    <row r="78" spans="1:12">
      <c r="A78" s="16" t="s">
        <v>99</v>
      </c>
      <c r="B78" s="146" t="s">
        <v>92</v>
      </c>
      <c r="C78" s="146"/>
      <c r="D78" s="146"/>
      <c r="E78" s="146"/>
      <c r="F78" s="146"/>
      <c r="G78" s="146"/>
      <c r="H78" s="146"/>
      <c r="I78" s="146"/>
      <c r="J78" s="146"/>
      <c r="K78" s="146"/>
      <c r="L78" s="146"/>
    </row>
    <row r="79" spans="1:12">
      <c r="A79" s="16" t="s">
        <v>100</v>
      </c>
      <c r="B79" s="146" t="s">
        <v>93</v>
      </c>
      <c r="C79" s="146"/>
      <c r="D79" s="146"/>
      <c r="E79" s="146"/>
      <c r="F79" s="146"/>
      <c r="G79" s="146"/>
      <c r="H79" s="146"/>
      <c r="I79" s="146"/>
      <c r="J79" s="146"/>
      <c r="K79" s="146"/>
      <c r="L79" s="146"/>
    </row>
    <row r="80" spans="1:12">
      <c r="A80" s="17"/>
      <c r="B80" s="146" t="s">
        <v>85</v>
      </c>
      <c r="C80" s="146"/>
      <c r="D80" s="146"/>
      <c r="E80" s="146"/>
      <c r="F80" s="146"/>
      <c r="G80" s="146"/>
      <c r="H80" s="146"/>
      <c r="I80" s="146"/>
      <c r="J80" s="146"/>
      <c r="K80" s="146"/>
      <c r="L80" s="146"/>
    </row>
    <row r="81" spans="1:1">
      <c r="A81" s="17"/>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K5"/>
    <mergeCell ref="A7:A9"/>
    <mergeCell ref="B7:C9"/>
    <mergeCell ref="D7:F7"/>
    <mergeCell ref="G7:L7"/>
  </mergeCells>
  <phoneticPr fontId="4"/>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view="pageBreakPreview" zoomScale="115" zoomScaleNormal="100" zoomScaleSheetLayoutView="115" workbookViewId="0">
      <selection activeCell="G27" sqref="G27"/>
    </sheetView>
  </sheetViews>
  <sheetFormatPr defaultColWidth="9" defaultRowHeight="12"/>
  <cols>
    <col min="1" max="1" width="11.25" style="230" customWidth="1"/>
    <col min="2" max="18" width="10" style="230" customWidth="1"/>
    <col min="19" max="16384" width="9" style="230"/>
  </cols>
  <sheetData>
    <row r="1" spans="1:11">
      <c r="A1" s="230" t="s">
        <v>422</v>
      </c>
    </row>
    <row r="2" spans="1:11" ht="18" customHeight="1">
      <c r="A2" s="314" t="s">
        <v>449</v>
      </c>
      <c r="B2" s="314"/>
      <c r="C2" s="314"/>
      <c r="D2" s="314"/>
      <c r="E2" s="314"/>
      <c r="F2" s="314"/>
      <c r="G2" s="314"/>
      <c r="H2" s="314"/>
      <c r="I2" s="314"/>
      <c r="J2" s="314"/>
      <c r="K2" s="314"/>
    </row>
    <row r="5" spans="1:11" ht="18.75" customHeight="1">
      <c r="A5" s="251" t="s">
        <v>59</v>
      </c>
      <c r="B5" s="317" t="s">
        <v>431</v>
      </c>
      <c r="C5" s="318"/>
      <c r="D5" s="318"/>
      <c r="E5" s="318"/>
      <c r="F5" s="318"/>
      <c r="G5" s="319"/>
    </row>
    <row r="6" spans="1:11" ht="12" customHeight="1">
      <c r="A6" s="227"/>
      <c r="B6" s="96"/>
      <c r="C6" s="96"/>
      <c r="D6" s="96"/>
      <c r="E6" s="96"/>
      <c r="F6" s="96"/>
    </row>
    <row r="8" spans="1:11">
      <c r="A8" s="306" t="s">
        <v>235</v>
      </c>
      <c r="B8" s="306"/>
      <c r="C8" s="306"/>
      <c r="D8" s="306" t="s">
        <v>263</v>
      </c>
      <c r="E8" s="306"/>
      <c r="F8" s="306"/>
      <c r="G8" s="306" t="s">
        <v>236</v>
      </c>
      <c r="H8" s="306"/>
      <c r="I8" s="306"/>
      <c r="J8" s="306"/>
      <c r="K8" s="306"/>
    </row>
    <row r="9" spans="1:11" ht="18.75" customHeight="1">
      <c r="A9" s="315" t="s">
        <v>436</v>
      </c>
      <c r="B9" s="315"/>
      <c r="C9" s="315"/>
      <c r="D9" s="315" t="s">
        <v>437</v>
      </c>
      <c r="E9" s="315"/>
      <c r="F9" s="315"/>
      <c r="G9" s="315" t="s">
        <v>438</v>
      </c>
      <c r="H9" s="315"/>
      <c r="I9" s="315"/>
      <c r="J9" s="315"/>
      <c r="K9" s="315"/>
    </row>
    <row r="10" spans="1:11" ht="12" customHeight="1">
      <c r="A10" s="231"/>
      <c r="B10" s="231"/>
      <c r="C10" s="231"/>
      <c r="D10" s="231"/>
      <c r="E10" s="231"/>
      <c r="F10" s="231"/>
      <c r="G10" s="231"/>
      <c r="H10" s="231"/>
      <c r="I10" s="231"/>
      <c r="J10" s="231"/>
      <c r="K10" s="231"/>
    </row>
    <row r="11" spans="1:11" ht="12" customHeight="1">
      <c r="A11" s="231"/>
      <c r="B11" s="231"/>
      <c r="C11" s="231"/>
      <c r="D11" s="231"/>
      <c r="E11" s="231"/>
      <c r="F11" s="231"/>
      <c r="G11" s="231"/>
      <c r="H11" s="231"/>
      <c r="I11" s="231"/>
      <c r="J11" s="231"/>
      <c r="K11" s="231"/>
    </row>
    <row r="12" spans="1:11">
      <c r="A12" s="230" t="s">
        <v>264</v>
      </c>
    </row>
    <row r="13" spans="1:11" ht="3.75" customHeight="1"/>
    <row r="14" spans="1:11">
      <c r="A14" s="316" t="s">
        <v>237</v>
      </c>
      <c r="B14" s="310" t="s">
        <v>239</v>
      </c>
      <c r="C14" s="310"/>
      <c r="D14" s="310"/>
      <c r="E14" s="310"/>
      <c r="F14" s="310"/>
      <c r="G14" s="310" t="s">
        <v>240</v>
      </c>
      <c r="H14" s="310"/>
      <c r="I14" s="310"/>
      <c r="J14" s="310"/>
      <c r="K14" s="310"/>
    </row>
    <row r="15" spans="1:11" ht="18.75" customHeight="1">
      <c r="A15" s="312"/>
      <c r="B15" s="248" t="s">
        <v>327</v>
      </c>
      <c r="C15" s="122">
        <v>46204</v>
      </c>
      <c r="D15" s="249" t="s">
        <v>329</v>
      </c>
      <c r="E15" s="249" t="s">
        <v>330</v>
      </c>
      <c r="F15" s="123">
        <v>46356</v>
      </c>
      <c r="G15" s="248" t="s">
        <v>327</v>
      </c>
      <c r="H15" s="122">
        <v>46204</v>
      </c>
      <c r="I15" s="249" t="s">
        <v>329</v>
      </c>
      <c r="J15" s="249" t="s">
        <v>330</v>
      </c>
      <c r="K15" s="123">
        <v>46356</v>
      </c>
    </row>
    <row r="16" spans="1:11" ht="18.75" customHeight="1">
      <c r="A16" s="251" t="s">
        <v>253</v>
      </c>
      <c r="B16" s="307" t="s">
        <v>439</v>
      </c>
      <c r="C16" s="307"/>
      <c r="D16" s="307"/>
      <c r="E16" s="307"/>
      <c r="F16" s="307"/>
      <c r="G16" s="308"/>
      <c r="H16" s="313"/>
      <c r="I16" s="313"/>
      <c r="J16" s="313"/>
      <c r="K16" s="309"/>
    </row>
    <row r="17" spans="1:11" ht="18.75" customHeight="1">
      <c r="A17" s="250" t="s">
        <v>281</v>
      </c>
      <c r="B17" s="117" t="s">
        <v>331</v>
      </c>
      <c r="C17" s="131">
        <v>100</v>
      </c>
      <c r="D17" s="118" t="s">
        <v>332</v>
      </c>
      <c r="E17" s="132"/>
      <c r="F17" s="120" t="s">
        <v>333</v>
      </c>
      <c r="G17" s="132"/>
      <c r="H17" s="119" t="s">
        <v>334</v>
      </c>
      <c r="I17" s="132"/>
      <c r="J17" s="119" t="s">
        <v>335</v>
      </c>
      <c r="K17" s="213">
        <f>C17+E17+G17+I17</f>
        <v>100</v>
      </c>
    </row>
    <row r="18" spans="1:11">
      <c r="A18" s="311" t="s">
        <v>243</v>
      </c>
      <c r="B18" s="310" t="s">
        <v>241</v>
      </c>
      <c r="C18" s="310"/>
      <c r="D18" s="310"/>
      <c r="E18" s="310"/>
      <c r="F18" s="310"/>
      <c r="G18" s="310" t="s">
        <v>242</v>
      </c>
      <c r="H18" s="310"/>
      <c r="I18" s="310"/>
      <c r="J18" s="310"/>
      <c r="K18" s="310"/>
    </row>
    <row r="19" spans="1:11" ht="18.75" customHeight="1">
      <c r="A19" s="312"/>
      <c r="B19" s="307" t="s">
        <v>63</v>
      </c>
      <c r="C19" s="307"/>
      <c r="D19" s="307"/>
      <c r="E19" s="307"/>
      <c r="F19" s="307"/>
      <c r="G19" s="307" t="s">
        <v>63</v>
      </c>
      <c r="H19" s="307"/>
      <c r="I19" s="307"/>
      <c r="J19" s="307"/>
      <c r="K19" s="307"/>
    </row>
    <row r="20" spans="1:11" ht="12" customHeight="1">
      <c r="A20" s="305" t="s">
        <v>244</v>
      </c>
      <c r="B20" s="251" t="s">
        <v>245</v>
      </c>
      <c r="C20" s="306" t="s">
        <v>246</v>
      </c>
      <c r="D20" s="306"/>
      <c r="E20" s="306"/>
      <c r="F20" s="306"/>
      <c r="G20" s="306"/>
      <c r="H20" s="306"/>
      <c r="I20" s="306"/>
      <c r="J20" s="306"/>
      <c r="K20" s="306"/>
    </row>
    <row r="21" spans="1:11">
      <c r="A21" s="305"/>
      <c r="B21" s="307" t="s">
        <v>440</v>
      </c>
      <c r="C21" s="251" t="s">
        <v>247</v>
      </c>
      <c r="D21" s="251" t="s">
        <v>248</v>
      </c>
      <c r="E21" s="251" t="s">
        <v>249</v>
      </c>
      <c r="F21" s="308" t="s">
        <v>242</v>
      </c>
      <c r="G21" s="309"/>
      <c r="H21" s="310" t="s">
        <v>250</v>
      </c>
      <c r="I21" s="310"/>
      <c r="J21" s="310"/>
      <c r="K21" s="310"/>
    </row>
    <row r="22" spans="1:11" ht="18.75" customHeight="1">
      <c r="A22" s="305"/>
      <c r="B22" s="307"/>
      <c r="C22" s="124"/>
      <c r="D22" s="125"/>
      <c r="E22" s="126"/>
      <c r="F22" s="304"/>
      <c r="G22" s="304"/>
      <c r="H22" s="228" t="s">
        <v>251</v>
      </c>
      <c r="I22" s="127"/>
      <c r="J22" s="228" t="s">
        <v>252</v>
      </c>
      <c r="K22" s="247"/>
    </row>
    <row r="23" spans="1:11" ht="18.75" customHeight="1">
      <c r="A23" s="305"/>
      <c r="B23" s="307"/>
      <c r="C23" s="124"/>
      <c r="D23" s="125"/>
      <c r="E23" s="126"/>
      <c r="F23" s="304"/>
      <c r="G23" s="304"/>
      <c r="H23" s="228" t="s">
        <v>251</v>
      </c>
      <c r="I23" s="127"/>
      <c r="J23" s="228" t="s">
        <v>252</v>
      </c>
      <c r="K23" s="247"/>
    </row>
    <row r="26" spans="1:11">
      <c r="A26" s="230" t="s">
        <v>265</v>
      </c>
    </row>
    <row r="27" spans="1:11" ht="3.75" customHeight="1"/>
    <row r="28" spans="1:11" ht="19.5" customHeight="1">
      <c r="A28" s="300" t="s">
        <v>38</v>
      </c>
      <c r="B28" s="301"/>
      <c r="C28" s="294" t="s">
        <v>314</v>
      </c>
      <c r="D28" s="100"/>
      <c r="E28" s="294" t="s">
        <v>315</v>
      </c>
      <c r="F28" s="101"/>
      <c r="G28" s="294" t="s">
        <v>316</v>
      </c>
      <c r="H28" s="101"/>
      <c r="I28" s="294" t="s">
        <v>317</v>
      </c>
      <c r="J28" s="101"/>
      <c r="K28" s="320" t="s">
        <v>238</v>
      </c>
    </row>
    <row r="29" spans="1:11" ht="24" customHeight="1">
      <c r="A29" s="302"/>
      <c r="B29" s="303"/>
      <c r="C29" s="295"/>
      <c r="D29" s="225" t="s">
        <v>313</v>
      </c>
      <c r="E29" s="295"/>
      <c r="F29" s="225" t="s">
        <v>313</v>
      </c>
      <c r="G29" s="295"/>
      <c r="H29" s="225" t="s">
        <v>313</v>
      </c>
      <c r="I29" s="295"/>
      <c r="J29" s="225" t="s">
        <v>313</v>
      </c>
      <c r="K29" s="321"/>
    </row>
    <row r="30" spans="1:11" ht="30" customHeight="1">
      <c r="A30" s="296" t="s">
        <v>336</v>
      </c>
      <c r="B30" s="297"/>
      <c r="C30" s="125">
        <v>20</v>
      </c>
      <c r="D30" s="125">
        <v>0</v>
      </c>
      <c r="E30" s="129"/>
      <c r="F30" s="125"/>
      <c r="G30" s="129"/>
      <c r="H30" s="125"/>
      <c r="I30" s="129"/>
      <c r="J30" s="125"/>
      <c r="K30" s="97">
        <f>IF(SUM(C30+E30+G30+I30)=0,"",SUM(C30+E30+G30+I30))</f>
        <v>20</v>
      </c>
    </row>
    <row r="31" spans="1:11" ht="15" customHeight="1">
      <c r="A31" s="298" t="s">
        <v>337</v>
      </c>
      <c r="B31" s="299"/>
      <c r="C31" s="161">
        <v>20</v>
      </c>
      <c r="D31" s="161">
        <v>3</v>
      </c>
      <c r="E31" s="162"/>
      <c r="F31" s="161"/>
      <c r="G31" s="162"/>
      <c r="H31" s="161"/>
      <c r="I31" s="162"/>
      <c r="J31" s="161"/>
      <c r="K31" s="98">
        <f t="shared" ref="K31:K32" si="0">IF(SUM(C31+E31+G31+I31)=0,"",SUM(C31+E31+G31+I31))</f>
        <v>20</v>
      </c>
    </row>
    <row r="32" spans="1:11" ht="15" customHeight="1">
      <c r="A32" s="298"/>
      <c r="B32" s="299"/>
      <c r="C32" s="130">
        <v>20</v>
      </c>
      <c r="D32" s="130">
        <v>3</v>
      </c>
      <c r="E32" s="130"/>
      <c r="F32" s="130"/>
      <c r="G32" s="130"/>
      <c r="H32" s="130"/>
      <c r="I32" s="130"/>
      <c r="J32" s="130"/>
      <c r="K32" s="99">
        <f t="shared" si="0"/>
        <v>20</v>
      </c>
    </row>
    <row r="33" spans="1:11" ht="39" customHeight="1">
      <c r="A33" s="296" t="s">
        <v>417</v>
      </c>
      <c r="B33" s="297"/>
      <c r="C33" s="335"/>
      <c r="D33" s="336"/>
      <c r="E33" s="335"/>
      <c r="F33" s="336"/>
      <c r="G33" s="335"/>
      <c r="H33" s="336"/>
      <c r="I33" s="335"/>
      <c r="J33" s="336"/>
      <c r="K33" s="97" t="str">
        <f>IF(SUM(C33+E33+G33+I33)=0,"",SUM(C33+E33+G33+I33))</f>
        <v/>
      </c>
    </row>
    <row r="34" spans="1:11" ht="12" customHeight="1">
      <c r="A34" s="334" t="s">
        <v>318</v>
      </c>
      <c r="B34" s="334"/>
      <c r="C34" s="334"/>
      <c r="D34" s="334"/>
      <c r="E34" s="334"/>
      <c r="F34" s="334"/>
      <c r="G34" s="334"/>
      <c r="H34" s="334"/>
      <c r="I34" s="334"/>
      <c r="J34" s="334"/>
      <c r="K34" s="334"/>
    </row>
    <row r="36" spans="1:11">
      <c r="A36" s="230" t="s">
        <v>266</v>
      </c>
    </row>
    <row r="37" spans="1:11" ht="3.75" customHeight="1"/>
    <row r="38" spans="1:11" ht="18.75" customHeight="1">
      <c r="A38" s="322" t="s">
        <v>441</v>
      </c>
      <c r="B38" s="323"/>
      <c r="C38" s="323"/>
      <c r="D38" s="323"/>
      <c r="E38" s="323"/>
      <c r="F38" s="323"/>
      <c r="G38" s="323"/>
      <c r="H38" s="323"/>
      <c r="I38" s="323"/>
      <c r="J38" s="323"/>
      <c r="K38" s="324"/>
    </row>
    <row r="39" spans="1:11" ht="18.75" customHeight="1">
      <c r="A39" s="325"/>
      <c r="B39" s="326"/>
      <c r="C39" s="326"/>
      <c r="D39" s="326"/>
      <c r="E39" s="326"/>
      <c r="F39" s="326"/>
      <c r="G39" s="326"/>
      <c r="H39" s="326"/>
      <c r="I39" s="326"/>
      <c r="J39" s="326"/>
      <c r="K39" s="327"/>
    </row>
    <row r="40" spans="1:11" ht="18.75" customHeight="1">
      <c r="A40" s="325"/>
      <c r="B40" s="326"/>
      <c r="C40" s="326"/>
      <c r="D40" s="326"/>
      <c r="E40" s="326"/>
      <c r="F40" s="326"/>
      <c r="G40" s="326"/>
      <c r="H40" s="326"/>
      <c r="I40" s="326"/>
      <c r="J40" s="326"/>
      <c r="K40" s="327"/>
    </row>
    <row r="41" spans="1:11" ht="18.75" customHeight="1">
      <c r="A41" s="328"/>
      <c r="B41" s="329"/>
      <c r="C41" s="329"/>
      <c r="D41" s="329"/>
      <c r="E41" s="329"/>
      <c r="F41" s="329"/>
      <c r="G41" s="329"/>
      <c r="H41" s="329"/>
      <c r="I41" s="329"/>
      <c r="J41" s="329"/>
      <c r="K41" s="330"/>
    </row>
    <row r="44" spans="1:11">
      <c r="A44" s="230" t="s">
        <v>282</v>
      </c>
    </row>
    <row r="45" spans="1:11" ht="3.75" customHeight="1"/>
    <row r="46" spans="1:11" ht="18.75" customHeight="1">
      <c r="A46" s="235" t="s">
        <v>423</v>
      </c>
      <c r="B46" s="234"/>
      <c r="C46" s="234"/>
    </row>
    <row r="47" spans="1:11" ht="72" customHeight="1">
      <c r="A47" s="340" t="s">
        <v>424</v>
      </c>
      <c r="B47" s="341"/>
      <c r="C47" s="342"/>
      <c r="D47" s="233" t="s">
        <v>415</v>
      </c>
      <c r="E47" s="246"/>
      <c r="F47" s="246"/>
      <c r="G47" s="246"/>
      <c r="H47" s="246"/>
      <c r="I47" s="246"/>
    </row>
    <row r="48" spans="1:11" ht="18.75" customHeight="1">
      <c r="A48" s="343" t="s">
        <v>413</v>
      </c>
      <c r="B48" s="344"/>
      <c r="C48" s="345"/>
      <c r="D48" s="337">
        <v>46143</v>
      </c>
      <c r="E48" s="338"/>
      <c r="F48" s="338"/>
      <c r="G48" s="339"/>
      <c r="H48" s="331"/>
      <c r="I48" s="332"/>
    </row>
    <row r="49" spans="1:5" ht="21" customHeight="1">
      <c r="A49" s="306" t="s">
        <v>418</v>
      </c>
      <c r="B49" s="306"/>
      <c r="C49" s="306"/>
      <c r="D49" s="333" t="s">
        <v>442</v>
      </c>
      <c r="E49" s="333"/>
    </row>
    <row r="50" spans="1:5" ht="11.25" customHeight="1"/>
  </sheetData>
  <mergeCells count="46">
    <mergeCell ref="A49:C49"/>
    <mergeCell ref="D49:E49"/>
    <mergeCell ref="I33:J33"/>
    <mergeCell ref="A34:K34"/>
    <mergeCell ref="A38:K41"/>
    <mergeCell ref="A47:C47"/>
    <mergeCell ref="A48:C48"/>
    <mergeCell ref="D48:G48"/>
    <mergeCell ref="H48:I48"/>
    <mergeCell ref="G33:H33"/>
    <mergeCell ref="A30:B30"/>
    <mergeCell ref="A31:B32"/>
    <mergeCell ref="A33:B33"/>
    <mergeCell ref="C33:D33"/>
    <mergeCell ref="E33:F33"/>
    <mergeCell ref="K28:K29"/>
    <mergeCell ref="A20:A23"/>
    <mergeCell ref="C20:K20"/>
    <mergeCell ref="B21:B23"/>
    <mergeCell ref="F21:G21"/>
    <mergeCell ref="H21:K21"/>
    <mergeCell ref="F22:G22"/>
    <mergeCell ref="F23:G23"/>
    <mergeCell ref="A28:B29"/>
    <mergeCell ref="C28:C29"/>
    <mergeCell ref="E28:E29"/>
    <mergeCell ref="G28:G29"/>
    <mergeCell ref="I28:I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G5"/>
    <mergeCell ref="A8:C8"/>
    <mergeCell ref="D8:F8"/>
    <mergeCell ref="G8:K8"/>
  </mergeCells>
  <phoneticPr fontId="4"/>
  <dataValidations count="5">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D47</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zoomScale="115" zoomScaleNormal="100" zoomScaleSheetLayoutView="115" workbookViewId="0">
      <selection activeCell="A2" sqref="A2:K2"/>
    </sheetView>
  </sheetViews>
  <sheetFormatPr defaultColWidth="9" defaultRowHeight="12"/>
  <cols>
    <col min="1" max="1" width="11.25" style="230" customWidth="1"/>
    <col min="2" max="18" width="10" style="230" customWidth="1"/>
    <col min="19" max="16384" width="9" style="230"/>
  </cols>
  <sheetData>
    <row r="1" spans="1:11">
      <c r="A1" s="230" t="s">
        <v>422</v>
      </c>
    </row>
    <row r="2" spans="1:11" ht="18" customHeight="1">
      <c r="A2" s="314" t="s">
        <v>449</v>
      </c>
      <c r="B2" s="314"/>
      <c r="C2" s="314"/>
      <c r="D2" s="314"/>
      <c r="E2" s="314"/>
      <c r="F2" s="314"/>
      <c r="G2" s="314"/>
      <c r="H2" s="314"/>
      <c r="I2" s="314"/>
      <c r="J2" s="314"/>
      <c r="K2" s="314"/>
    </row>
    <row r="5" spans="1:11" ht="18.75" customHeight="1">
      <c r="A5" s="251" t="s">
        <v>59</v>
      </c>
      <c r="B5" s="317" t="s">
        <v>432</v>
      </c>
      <c r="C5" s="318"/>
      <c r="D5" s="318"/>
      <c r="E5" s="318"/>
      <c r="F5" s="318"/>
      <c r="G5" s="319"/>
    </row>
    <row r="6" spans="1:11" ht="12" customHeight="1">
      <c r="A6" s="227"/>
      <c r="B6" s="96"/>
      <c r="C6" s="96"/>
      <c r="D6" s="96"/>
      <c r="E6" s="96"/>
      <c r="F6" s="96"/>
    </row>
    <row r="8" spans="1:11">
      <c r="A8" s="306" t="s">
        <v>235</v>
      </c>
      <c r="B8" s="306"/>
      <c r="C8" s="306"/>
      <c r="D8" s="306" t="s">
        <v>263</v>
      </c>
      <c r="E8" s="306"/>
      <c r="F8" s="306"/>
      <c r="G8" s="306" t="s">
        <v>236</v>
      </c>
      <c r="H8" s="306"/>
      <c r="I8" s="306"/>
      <c r="J8" s="306"/>
      <c r="K8" s="306"/>
    </row>
    <row r="9" spans="1:11" ht="18.75" customHeight="1">
      <c r="A9" s="315" t="s">
        <v>436</v>
      </c>
      <c r="B9" s="315"/>
      <c r="C9" s="315"/>
      <c r="D9" s="315" t="s">
        <v>446</v>
      </c>
      <c r="E9" s="315"/>
      <c r="F9" s="315"/>
      <c r="G9" s="315" t="s">
        <v>438</v>
      </c>
      <c r="H9" s="315"/>
      <c r="I9" s="315"/>
      <c r="J9" s="315"/>
      <c r="K9" s="315"/>
    </row>
    <row r="10" spans="1:11" ht="12" customHeight="1">
      <c r="A10" s="231"/>
      <c r="B10" s="231"/>
      <c r="C10" s="231"/>
      <c r="D10" s="231"/>
      <c r="E10" s="231"/>
      <c r="F10" s="231"/>
      <c r="G10" s="231"/>
      <c r="H10" s="231"/>
      <c r="I10" s="231"/>
      <c r="J10" s="231"/>
      <c r="K10" s="231"/>
    </row>
    <row r="11" spans="1:11" ht="12" customHeight="1">
      <c r="A11" s="231"/>
      <c r="B11" s="231"/>
      <c r="C11" s="231"/>
      <c r="D11" s="231"/>
      <c r="E11" s="231"/>
      <c r="F11" s="231"/>
      <c r="G11" s="231"/>
      <c r="H11" s="231"/>
      <c r="I11" s="231"/>
      <c r="J11" s="231"/>
      <c r="K11" s="231"/>
    </row>
    <row r="12" spans="1:11">
      <c r="A12" s="230" t="s">
        <v>264</v>
      </c>
    </row>
    <row r="13" spans="1:11" ht="3.75" customHeight="1"/>
    <row r="14" spans="1:11">
      <c r="A14" s="316" t="s">
        <v>237</v>
      </c>
      <c r="B14" s="310" t="s">
        <v>239</v>
      </c>
      <c r="C14" s="310"/>
      <c r="D14" s="310"/>
      <c r="E14" s="310"/>
      <c r="F14" s="310"/>
      <c r="G14" s="310" t="s">
        <v>240</v>
      </c>
      <c r="H14" s="310"/>
      <c r="I14" s="310"/>
      <c r="J14" s="310"/>
      <c r="K14" s="310"/>
    </row>
    <row r="15" spans="1:11" ht="18.75" customHeight="1">
      <c r="A15" s="312"/>
      <c r="B15" s="248" t="s">
        <v>327</v>
      </c>
      <c r="C15" s="122">
        <v>46266</v>
      </c>
      <c r="D15" s="249" t="s">
        <v>329</v>
      </c>
      <c r="E15" s="249" t="s">
        <v>330</v>
      </c>
      <c r="F15" s="123">
        <v>46326</v>
      </c>
      <c r="G15" s="248" t="s">
        <v>327</v>
      </c>
      <c r="H15" s="122">
        <v>46266</v>
      </c>
      <c r="I15" s="249" t="s">
        <v>329</v>
      </c>
      <c r="J15" s="249" t="s">
        <v>330</v>
      </c>
      <c r="K15" s="123">
        <v>46326</v>
      </c>
    </row>
    <row r="16" spans="1:11" ht="18.75" customHeight="1">
      <c r="A16" s="251" t="s">
        <v>253</v>
      </c>
      <c r="B16" s="307" t="s">
        <v>444</v>
      </c>
      <c r="C16" s="307"/>
      <c r="D16" s="307"/>
      <c r="E16" s="307"/>
      <c r="F16" s="307"/>
      <c r="G16" s="308"/>
      <c r="H16" s="313"/>
      <c r="I16" s="313"/>
      <c r="J16" s="313"/>
      <c r="K16" s="309"/>
    </row>
    <row r="17" spans="1:11" ht="18.75" customHeight="1">
      <c r="A17" s="250" t="s">
        <v>281</v>
      </c>
      <c r="B17" s="117" t="s">
        <v>331</v>
      </c>
      <c r="C17" s="131"/>
      <c r="D17" s="118" t="s">
        <v>332</v>
      </c>
      <c r="E17" s="132"/>
      <c r="F17" s="120" t="s">
        <v>333</v>
      </c>
      <c r="G17" s="132"/>
      <c r="H17" s="119" t="s">
        <v>334</v>
      </c>
      <c r="I17" s="132"/>
      <c r="J17" s="119" t="s">
        <v>335</v>
      </c>
      <c r="K17" s="213">
        <f>C17+E17+G17+I17</f>
        <v>0</v>
      </c>
    </row>
    <row r="18" spans="1:11">
      <c r="A18" s="311" t="s">
        <v>243</v>
      </c>
      <c r="B18" s="310" t="s">
        <v>241</v>
      </c>
      <c r="C18" s="310"/>
      <c r="D18" s="310"/>
      <c r="E18" s="310"/>
      <c r="F18" s="310"/>
      <c r="G18" s="310" t="s">
        <v>242</v>
      </c>
      <c r="H18" s="310"/>
      <c r="I18" s="310"/>
      <c r="J18" s="310"/>
      <c r="K18" s="310"/>
    </row>
    <row r="19" spans="1:11" ht="18.75" customHeight="1">
      <c r="A19" s="312"/>
      <c r="B19" s="307"/>
      <c r="C19" s="307"/>
      <c r="D19" s="307"/>
      <c r="E19" s="307"/>
      <c r="F19" s="307"/>
      <c r="G19" s="307" t="s">
        <v>75</v>
      </c>
      <c r="H19" s="307"/>
      <c r="I19" s="307"/>
      <c r="J19" s="307"/>
      <c r="K19" s="307"/>
    </row>
    <row r="20" spans="1:11" ht="12" customHeight="1">
      <c r="A20" s="305" t="s">
        <v>244</v>
      </c>
      <c r="B20" s="251" t="s">
        <v>245</v>
      </c>
      <c r="C20" s="306" t="s">
        <v>246</v>
      </c>
      <c r="D20" s="306"/>
      <c r="E20" s="306"/>
      <c r="F20" s="306"/>
      <c r="G20" s="306"/>
      <c r="H20" s="306"/>
      <c r="I20" s="306"/>
      <c r="J20" s="306"/>
      <c r="K20" s="306"/>
    </row>
    <row r="21" spans="1:11">
      <c r="A21" s="305"/>
      <c r="B21" s="307" t="s">
        <v>440</v>
      </c>
      <c r="C21" s="251" t="s">
        <v>247</v>
      </c>
      <c r="D21" s="251" t="s">
        <v>248</v>
      </c>
      <c r="E21" s="251" t="s">
        <v>249</v>
      </c>
      <c r="F21" s="308" t="s">
        <v>242</v>
      </c>
      <c r="G21" s="309"/>
      <c r="H21" s="310" t="s">
        <v>250</v>
      </c>
      <c r="I21" s="310"/>
      <c r="J21" s="310"/>
      <c r="K21" s="310"/>
    </row>
    <row r="22" spans="1:11" ht="18.75" customHeight="1">
      <c r="A22" s="305"/>
      <c r="B22" s="307"/>
      <c r="C22" s="124"/>
      <c r="D22" s="125"/>
      <c r="E22" s="126"/>
      <c r="F22" s="304"/>
      <c r="G22" s="304"/>
      <c r="H22" s="228" t="s">
        <v>251</v>
      </c>
      <c r="I22" s="127"/>
      <c r="J22" s="228" t="s">
        <v>252</v>
      </c>
      <c r="K22" s="247"/>
    </row>
    <row r="23" spans="1:11" ht="18.75" customHeight="1">
      <c r="A23" s="305"/>
      <c r="B23" s="307"/>
      <c r="C23" s="124"/>
      <c r="D23" s="125"/>
      <c r="E23" s="126"/>
      <c r="F23" s="304"/>
      <c r="G23" s="304"/>
      <c r="H23" s="228" t="s">
        <v>251</v>
      </c>
      <c r="I23" s="127"/>
      <c r="J23" s="228" t="s">
        <v>252</v>
      </c>
      <c r="K23" s="247"/>
    </row>
    <row r="26" spans="1:11">
      <c r="A26" s="230" t="s">
        <v>265</v>
      </c>
    </row>
    <row r="27" spans="1:11" ht="3.75" customHeight="1"/>
    <row r="28" spans="1:11" ht="19.5" customHeight="1">
      <c r="A28" s="300" t="s">
        <v>38</v>
      </c>
      <c r="B28" s="301"/>
      <c r="C28" s="294" t="s">
        <v>419</v>
      </c>
      <c r="D28" s="346"/>
      <c r="E28" s="348" t="s">
        <v>426</v>
      </c>
      <c r="F28" s="349"/>
      <c r="G28" s="294" t="s">
        <v>420</v>
      </c>
      <c r="H28" s="346"/>
      <c r="I28" s="294" t="s">
        <v>421</v>
      </c>
      <c r="J28" s="346"/>
      <c r="K28" s="320" t="s">
        <v>238</v>
      </c>
    </row>
    <row r="29" spans="1:11" ht="24" customHeight="1">
      <c r="A29" s="302"/>
      <c r="B29" s="303"/>
      <c r="C29" s="295"/>
      <c r="D29" s="347"/>
      <c r="E29" s="350"/>
      <c r="F29" s="351"/>
      <c r="G29" s="295"/>
      <c r="H29" s="347"/>
      <c r="I29" s="295"/>
      <c r="J29" s="347"/>
      <c r="K29" s="321"/>
    </row>
    <row r="30" spans="1:11" ht="30" customHeight="1">
      <c r="A30" s="296" t="s">
        <v>336</v>
      </c>
      <c r="B30" s="297"/>
      <c r="C30" s="335"/>
      <c r="D30" s="336"/>
      <c r="E30" s="335"/>
      <c r="F30" s="336"/>
      <c r="G30" s="335">
        <v>0</v>
      </c>
      <c r="H30" s="336"/>
      <c r="I30" s="335"/>
      <c r="J30" s="336"/>
      <c r="K30" s="97" t="str">
        <f>IF(SUM(C30+E30+G30+I30)=0,"",SUM(C30+E30+G30+I30))</f>
        <v/>
      </c>
    </row>
    <row r="31" spans="1:11" ht="15" customHeight="1">
      <c r="A31" s="298" t="s">
        <v>337</v>
      </c>
      <c r="B31" s="299"/>
      <c r="C31" s="353"/>
      <c r="D31" s="354"/>
      <c r="E31" s="353"/>
      <c r="F31" s="354"/>
      <c r="G31" s="353">
        <v>15</v>
      </c>
      <c r="H31" s="354"/>
      <c r="I31" s="353"/>
      <c r="J31" s="354"/>
      <c r="K31" s="98">
        <f t="shared" ref="K31:K32" si="0">IF(SUM(C31+E31+G31+I31)=0,"",SUM(C31+E31+G31+I31))</f>
        <v>15</v>
      </c>
    </row>
    <row r="32" spans="1:11" ht="15" customHeight="1">
      <c r="A32" s="298"/>
      <c r="B32" s="299"/>
      <c r="C32" s="355"/>
      <c r="D32" s="356"/>
      <c r="E32" s="355"/>
      <c r="F32" s="356"/>
      <c r="G32" s="355">
        <v>15</v>
      </c>
      <c r="H32" s="356"/>
      <c r="I32" s="355"/>
      <c r="J32" s="356"/>
      <c r="K32" s="99">
        <f t="shared" si="0"/>
        <v>15</v>
      </c>
    </row>
    <row r="33" spans="1:11" ht="12" customHeight="1">
      <c r="A33" s="352" t="s">
        <v>427</v>
      </c>
      <c r="B33" s="352"/>
      <c r="C33" s="352"/>
      <c r="D33" s="352"/>
      <c r="E33" s="352"/>
      <c r="F33" s="352"/>
      <c r="G33" s="352"/>
      <c r="H33" s="352"/>
      <c r="I33" s="352"/>
      <c r="J33" s="352"/>
      <c r="K33" s="352"/>
    </row>
    <row r="35" spans="1:11">
      <c r="A35" s="230" t="s">
        <v>266</v>
      </c>
    </row>
    <row r="36" spans="1:11" ht="3.75" customHeight="1"/>
    <row r="37" spans="1:11" ht="18.75" customHeight="1">
      <c r="A37" s="322" t="s">
        <v>443</v>
      </c>
      <c r="B37" s="323"/>
      <c r="C37" s="323"/>
      <c r="D37" s="323"/>
      <c r="E37" s="323"/>
      <c r="F37" s="323"/>
      <c r="G37" s="323"/>
      <c r="H37" s="323"/>
      <c r="I37" s="323"/>
      <c r="J37" s="323"/>
      <c r="K37" s="324"/>
    </row>
    <row r="38" spans="1:11" ht="18.75" customHeight="1">
      <c r="A38" s="325"/>
      <c r="B38" s="326"/>
      <c r="C38" s="326"/>
      <c r="D38" s="326"/>
      <c r="E38" s="326"/>
      <c r="F38" s="326"/>
      <c r="G38" s="326"/>
      <c r="H38" s="326"/>
      <c r="I38" s="326"/>
      <c r="J38" s="326"/>
      <c r="K38" s="327"/>
    </row>
    <row r="39" spans="1:11" ht="18.75" customHeight="1">
      <c r="A39" s="325"/>
      <c r="B39" s="326"/>
      <c r="C39" s="326"/>
      <c r="D39" s="326"/>
      <c r="E39" s="326"/>
      <c r="F39" s="326"/>
      <c r="G39" s="326"/>
      <c r="H39" s="326"/>
      <c r="I39" s="326"/>
      <c r="J39" s="326"/>
      <c r="K39" s="327"/>
    </row>
    <row r="40" spans="1:11" ht="18.75" customHeight="1">
      <c r="A40" s="328"/>
      <c r="B40" s="329"/>
      <c r="C40" s="329"/>
      <c r="D40" s="329"/>
      <c r="E40" s="329"/>
      <c r="F40" s="329"/>
      <c r="G40" s="329"/>
      <c r="H40" s="329"/>
      <c r="I40" s="329"/>
      <c r="J40" s="329"/>
      <c r="K40" s="330"/>
    </row>
    <row r="43" spans="1:11">
      <c r="A43" s="230" t="s">
        <v>282</v>
      </c>
    </row>
    <row r="44" spans="1:11" ht="3.75" customHeight="1"/>
    <row r="45" spans="1:11" ht="18.75" customHeight="1">
      <c r="A45" s="235" t="s">
        <v>423</v>
      </c>
      <c r="B45" s="234"/>
      <c r="C45" s="234"/>
    </row>
    <row r="46" spans="1:11" ht="72" customHeight="1">
      <c r="A46" s="340" t="s">
        <v>424</v>
      </c>
      <c r="B46" s="341"/>
      <c r="C46" s="342"/>
      <c r="D46" s="233" t="s">
        <v>415</v>
      </c>
      <c r="E46" s="246"/>
      <c r="F46" s="246"/>
      <c r="G46" s="246"/>
      <c r="H46" s="246"/>
      <c r="I46" s="246"/>
    </row>
    <row r="47" spans="1:11" ht="18.75" customHeight="1">
      <c r="A47" s="343" t="s">
        <v>413</v>
      </c>
      <c r="B47" s="344"/>
      <c r="C47" s="345"/>
      <c r="D47" s="337">
        <v>46143</v>
      </c>
      <c r="E47" s="338"/>
      <c r="F47" s="338"/>
      <c r="G47" s="339"/>
      <c r="H47" s="331"/>
      <c r="I47" s="332"/>
    </row>
    <row r="48" spans="1:11" ht="21" customHeight="1">
      <c r="A48" s="306" t="s">
        <v>418</v>
      </c>
      <c r="B48" s="306"/>
      <c r="C48" s="306"/>
      <c r="D48" s="307" t="s">
        <v>445</v>
      </c>
      <c r="E48" s="307"/>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G5"/>
    <mergeCell ref="A8:C8"/>
    <mergeCell ref="D8:F8"/>
    <mergeCell ref="G8:K8"/>
  </mergeCells>
  <phoneticPr fontId="4"/>
  <dataValidations count="6">
    <dataValidation type="list" allowBlank="1" showInputMessage="1" showErrorMessage="1" sqref="D48:E48">
      <formula1>"病床確保,発熱外来,自宅療養者等医療"</formula1>
    </dataValidation>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359" t="s">
        <v>116</v>
      </c>
      <c r="B1" s="359"/>
      <c r="C1" s="359"/>
      <c r="D1" s="359"/>
      <c r="E1" s="359"/>
      <c r="F1" s="359"/>
      <c r="G1" s="359"/>
      <c r="H1" s="359"/>
      <c r="I1" s="359"/>
      <c r="J1" s="359"/>
      <c r="K1" s="20"/>
      <c r="L1" s="20"/>
      <c r="M1" s="20"/>
      <c r="N1" s="20"/>
      <c r="O1" s="20"/>
      <c r="P1" s="20"/>
      <c r="Q1" s="21"/>
      <c r="R1" s="22"/>
      <c r="S1" s="360" t="s">
        <v>117</v>
      </c>
      <c r="T1" s="360"/>
      <c r="U1" s="360"/>
      <c r="V1" s="360"/>
      <c r="W1" s="360"/>
      <c r="X1" s="360"/>
      <c r="Y1" s="360"/>
      <c r="Z1" s="360"/>
      <c r="AA1" s="360"/>
      <c r="AB1" s="360"/>
      <c r="AC1" s="360"/>
      <c r="AD1" s="360"/>
      <c r="AE1" s="360"/>
      <c r="AF1" s="360"/>
      <c r="AG1" s="360"/>
      <c r="AH1" s="360"/>
      <c r="AI1" s="360"/>
    </row>
    <row r="2" spans="1:35" ht="40.5" customHeight="1" thickBot="1">
      <c r="B2" s="361" t="s">
        <v>118</v>
      </c>
      <c r="C2" s="361"/>
      <c r="D2" s="361"/>
      <c r="E2" s="361"/>
      <c r="F2" s="361"/>
      <c r="G2" s="361"/>
      <c r="H2" s="361"/>
      <c r="I2" s="361"/>
      <c r="J2" s="361"/>
      <c r="K2" s="361"/>
      <c r="L2" s="361"/>
      <c r="M2" s="361"/>
      <c r="N2" s="361"/>
      <c r="O2" s="361"/>
      <c r="P2" s="361"/>
      <c r="Q2" s="361"/>
      <c r="R2" s="361"/>
      <c r="S2" s="360"/>
      <c r="T2" s="360"/>
      <c r="U2" s="360"/>
      <c r="V2" s="360"/>
      <c r="W2" s="360"/>
      <c r="X2" s="360"/>
      <c r="Y2" s="360"/>
      <c r="Z2" s="360"/>
      <c r="AA2" s="360"/>
      <c r="AB2" s="360"/>
      <c r="AC2" s="360"/>
      <c r="AD2" s="360"/>
      <c r="AE2" s="360"/>
      <c r="AF2" s="360"/>
      <c r="AG2" s="360"/>
      <c r="AH2" s="360"/>
      <c r="AI2" s="360"/>
    </row>
    <row r="3" spans="1:35" ht="20.100000000000001" customHeight="1">
      <c r="B3" s="362" t="s">
        <v>119</v>
      </c>
      <c r="C3" s="364" t="s">
        <v>120</v>
      </c>
      <c r="D3" s="364" t="s">
        <v>121</v>
      </c>
      <c r="E3" s="364" t="s">
        <v>122</v>
      </c>
      <c r="F3" s="366" t="s">
        <v>123</v>
      </c>
      <c r="G3" s="364" t="s">
        <v>124</v>
      </c>
      <c r="H3" s="364" t="s">
        <v>125</v>
      </c>
      <c r="I3" s="364" t="s">
        <v>126</v>
      </c>
      <c r="J3" s="364" t="s">
        <v>127</v>
      </c>
      <c r="K3" s="364" t="s">
        <v>128</v>
      </c>
      <c r="L3" s="23" t="s">
        <v>0</v>
      </c>
      <c r="M3" s="23" t="s">
        <v>1</v>
      </c>
      <c r="N3" s="23" t="s">
        <v>2</v>
      </c>
      <c r="O3" s="24" t="s">
        <v>3</v>
      </c>
      <c r="P3" s="25"/>
      <c r="Q3" s="26"/>
      <c r="R3" s="27" t="s">
        <v>4</v>
      </c>
      <c r="S3" s="23" t="s">
        <v>5</v>
      </c>
      <c r="T3" s="23" t="s">
        <v>6</v>
      </c>
      <c r="U3" s="23" t="s">
        <v>7</v>
      </c>
      <c r="V3" s="28" t="s">
        <v>8</v>
      </c>
      <c r="W3" s="369" t="s">
        <v>129</v>
      </c>
      <c r="X3" s="369" t="s">
        <v>130</v>
      </c>
      <c r="Y3" s="357" t="s">
        <v>131</v>
      </c>
      <c r="Z3" s="364" t="s">
        <v>132</v>
      </c>
      <c r="AA3" s="364" t="s">
        <v>133</v>
      </c>
      <c r="AB3" s="357" t="s">
        <v>134</v>
      </c>
      <c r="AC3" s="357" t="s">
        <v>135</v>
      </c>
      <c r="AD3" s="357" t="s">
        <v>136</v>
      </c>
      <c r="AE3" s="357" t="s">
        <v>137</v>
      </c>
      <c r="AF3" s="357" t="s">
        <v>138</v>
      </c>
      <c r="AG3" s="357" t="s">
        <v>139</v>
      </c>
      <c r="AH3" s="357" t="s">
        <v>140</v>
      </c>
      <c r="AI3" s="371" t="s">
        <v>141</v>
      </c>
    </row>
    <row r="4" spans="1:35" ht="64.5" customHeight="1">
      <c r="B4" s="363"/>
      <c r="C4" s="365"/>
      <c r="D4" s="365"/>
      <c r="E4" s="365"/>
      <c r="F4" s="367"/>
      <c r="G4" s="365"/>
      <c r="H4" s="365"/>
      <c r="I4" s="365"/>
      <c r="J4" s="365"/>
      <c r="K4" s="365"/>
      <c r="L4" s="29" t="s">
        <v>9</v>
      </c>
      <c r="M4" s="30" t="s">
        <v>10</v>
      </c>
      <c r="N4" s="29" t="s">
        <v>11</v>
      </c>
      <c r="O4" s="373" t="s">
        <v>142</v>
      </c>
      <c r="P4" s="375" t="s">
        <v>12</v>
      </c>
      <c r="Q4" s="376"/>
      <c r="R4" s="377"/>
      <c r="S4" s="378" t="s">
        <v>17</v>
      </c>
      <c r="T4" s="380" t="s">
        <v>13</v>
      </c>
      <c r="U4" s="382" t="s">
        <v>143</v>
      </c>
      <c r="V4" s="384" t="s">
        <v>144</v>
      </c>
      <c r="W4" s="370"/>
      <c r="X4" s="370"/>
      <c r="Y4" s="358"/>
      <c r="Z4" s="365"/>
      <c r="AA4" s="365"/>
      <c r="AB4" s="358"/>
      <c r="AC4" s="358"/>
      <c r="AD4" s="358"/>
      <c r="AE4" s="358"/>
      <c r="AF4" s="358"/>
      <c r="AG4" s="358"/>
      <c r="AH4" s="358"/>
      <c r="AI4" s="372"/>
    </row>
    <row r="5" spans="1:35" ht="39" customHeight="1">
      <c r="B5" s="363"/>
      <c r="C5" s="365"/>
      <c r="D5" s="365"/>
      <c r="E5" s="365"/>
      <c r="F5" s="368"/>
      <c r="G5" s="365"/>
      <c r="H5" s="365"/>
      <c r="I5" s="365"/>
      <c r="J5" s="365"/>
      <c r="K5" s="365"/>
      <c r="L5" s="31"/>
      <c r="M5" s="31"/>
      <c r="N5" s="32"/>
      <c r="O5" s="374"/>
      <c r="P5" s="33" t="s">
        <v>145</v>
      </c>
      <c r="Q5" s="33" t="s">
        <v>14</v>
      </c>
      <c r="R5" s="33" t="s">
        <v>15</v>
      </c>
      <c r="S5" s="379"/>
      <c r="T5" s="381"/>
      <c r="U5" s="383"/>
      <c r="V5" s="385"/>
      <c r="W5" s="370"/>
      <c r="X5" s="370"/>
      <c r="Y5" s="358"/>
      <c r="Z5" s="365"/>
      <c r="AA5" s="365"/>
      <c r="AB5" s="358"/>
      <c r="AC5" s="358"/>
      <c r="AD5" s="358"/>
      <c r="AE5" s="358"/>
      <c r="AF5" s="358"/>
      <c r="AG5" s="358"/>
      <c r="AH5" s="358"/>
      <c r="AI5" s="372"/>
    </row>
    <row r="6" spans="1:35" s="34" customFormat="1" ht="56.25">
      <c r="B6" s="35"/>
      <c r="C6" s="36"/>
      <c r="D6" s="36"/>
      <c r="E6" s="36"/>
      <c r="F6" s="36"/>
      <c r="G6" s="36"/>
      <c r="H6" s="36"/>
      <c r="I6" s="37" t="s">
        <v>146</v>
      </c>
      <c r="J6" s="37" t="s">
        <v>147</v>
      </c>
      <c r="K6" s="37" t="s">
        <v>148</v>
      </c>
      <c r="L6" s="38" t="s">
        <v>16</v>
      </c>
      <c r="M6" s="38" t="s">
        <v>16</v>
      </c>
      <c r="N6" s="38" t="s">
        <v>149</v>
      </c>
      <c r="O6" s="38" t="s">
        <v>16</v>
      </c>
      <c r="P6" s="38" t="s">
        <v>150</v>
      </c>
      <c r="Q6" s="38" t="s">
        <v>16</v>
      </c>
      <c r="R6" s="38" t="s">
        <v>16</v>
      </c>
      <c r="S6" s="38" t="s">
        <v>16</v>
      </c>
      <c r="T6" s="38" t="s">
        <v>16</v>
      </c>
      <c r="U6" s="39" t="s">
        <v>16</v>
      </c>
      <c r="V6" s="40" t="s">
        <v>16</v>
      </c>
      <c r="W6" s="41" t="s">
        <v>113</v>
      </c>
      <c r="X6" s="41" t="s">
        <v>113</v>
      </c>
      <c r="Y6" s="105" t="s">
        <v>110</v>
      </c>
      <c r="Z6" s="42" t="s">
        <v>151</v>
      </c>
      <c r="AA6" s="42" t="s">
        <v>152</v>
      </c>
      <c r="AB6" s="105" t="s">
        <v>153</v>
      </c>
      <c r="AC6" s="105" t="s">
        <v>110</v>
      </c>
      <c r="AD6" s="108" t="s">
        <v>154</v>
      </c>
      <c r="AE6" s="108" t="s">
        <v>155</v>
      </c>
      <c r="AF6" s="109" t="s">
        <v>156</v>
      </c>
      <c r="AG6" s="108" t="s">
        <v>157</v>
      </c>
      <c r="AH6" s="108" t="s">
        <v>157</v>
      </c>
      <c r="AI6" s="110" t="s">
        <v>157</v>
      </c>
    </row>
    <row r="7" spans="1:35" ht="19.5" customHeight="1">
      <c r="B7" s="43">
        <v>1</v>
      </c>
      <c r="C7" s="44">
        <v>1</v>
      </c>
      <c r="D7" s="44" t="s">
        <v>158</v>
      </c>
      <c r="E7" s="44" t="s">
        <v>159</v>
      </c>
      <c r="F7" s="44" t="s">
        <v>160</v>
      </c>
      <c r="G7" s="44" t="s">
        <v>161</v>
      </c>
      <c r="H7" s="45" t="s">
        <v>162</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158</v>
      </c>
      <c r="E8" s="44" t="s">
        <v>159</v>
      </c>
      <c r="F8" s="44"/>
      <c r="G8" s="44" t="s">
        <v>161</v>
      </c>
      <c r="H8" s="45" t="s">
        <v>163</v>
      </c>
      <c r="I8" s="45">
        <v>1</v>
      </c>
      <c r="J8" s="45">
        <v>2</v>
      </c>
      <c r="K8" s="45" t="s">
        <v>164</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158</v>
      </c>
      <c r="E9" s="44" t="s">
        <v>159</v>
      </c>
      <c r="F9" s="44"/>
      <c r="G9" s="44" t="s">
        <v>161</v>
      </c>
      <c r="H9" s="45" t="s">
        <v>163</v>
      </c>
      <c r="I9" s="45">
        <v>1</v>
      </c>
      <c r="J9" s="45">
        <v>3</v>
      </c>
      <c r="K9" s="45" t="s">
        <v>163</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158</v>
      </c>
      <c r="E10" s="44" t="s">
        <v>165</v>
      </c>
      <c r="F10" s="44"/>
      <c r="G10" s="44" t="s">
        <v>166</v>
      </c>
      <c r="H10" s="45" t="s">
        <v>162</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158</v>
      </c>
      <c r="E11" s="44" t="s">
        <v>165</v>
      </c>
      <c r="F11" s="44"/>
      <c r="G11" s="44" t="s">
        <v>166</v>
      </c>
      <c r="H11" s="45" t="s">
        <v>167</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158</v>
      </c>
      <c r="E12" s="44" t="s">
        <v>165</v>
      </c>
      <c r="F12" s="44"/>
      <c r="G12" s="44" t="s">
        <v>166</v>
      </c>
      <c r="H12" s="45" t="s">
        <v>168</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158</v>
      </c>
      <c r="E13" s="44" t="s">
        <v>165</v>
      </c>
      <c r="F13" s="44"/>
      <c r="G13" s="44" t="s">
        <v>166</v>
      </c>
      <c r="H13" s="45" t="s">
        <v>169</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158</v>
      </c>
      <c r="E14" s="44" t="s">
        <v>165</v>
      </c>
      <c r="F14" s="44"/>
      <c r="G14" s="44" t="s">
        <v>166</v>
      </c>
      <c r="H14" s="45" t="s">
        <v>163</v>
      </c>
      <c r="I14" s="45">
        <v>2</v>
      </c>
      <c r="J14" s="45">
        <v>2</v>
      </c>
      <c r="K14" s="45" t="s">
        <v>163</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158</v>
      </c>
      <c r="E15" s="44" t="s">
        <v>165</v>
      </c>
      <c r="F15" s="44"/>
      <c r="G15" s="44" t="s">
        <v>166</v>
      </c>
      <c r="H15" s="45" t="s">
        <v>163</v>
      </c>
      <c r="I15" s="45">
        <v>2</v>
      </c>
      <c r="J15" s="45">
        <v>4</v>
      </c>
      <c r="K15" s="45" t="s">
        <v>163</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170</v>
      </c>
    </row>
    <row r="2" spans="2:65" ht="44.25" customHeight="1">
      <c r="B2" s="386" t="s">
        <v>171</v>
      </c>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387" t="s">
        <v>108</v>
      </c>
      <c r="BA4" s="388"/>
      <c r="BB4" s="388"/>
      <c r="BC4" s="388"/>
      <c r="BD4" s="388"/>
      <c r="BE4" s="388"/>
      <c r="BF4" s="388"/>
      <c r="BG4" s="388"/>
      <c r="BH4" s="389"/>
      <c r="BI4" s="388" t="s">
        <v>172</v>
      </c>
      <c r="BJ4" s="388"/>
      <c r="BK4" s="388"/>
      <c r="BL4" s="388"/>
      <c r="BM4" s="389"/>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390"/>
      <c r="AG5" s="390"/>
      <c r="AH5" s="390"/>
      <c r="AI5" s="390"/>
      <c r="AJ5" s="390"/>
      <c r="AK5" s="390"/>
      <c r="AL5" s="390"/>
      <c r="AM5" s="390"/>
      <c r="AN5" s="390"/>
      <c r="AO5" s="390"/>
      <c r="AP5" s="390"/>
      <c r="AQ5" s="390"/>
      <c r="AR5" s="390"/>
      <c r="AS5" s="390"/>
      <c r="AT5" s="390"/>
      <c r="AU5" s="390"/>
      <c r="AV5" s="390"/>
      <c r="AW5" s="390"/>
      <c r="AX5" s="390"/>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390"/>
      <c r="AG6" s="390"/>
      <c r="AH6" s="390"/>
      <c r="AI6" s="390"/>
      <c r="AJ6" s="390"/>
      <c r="AK6" s="390"/>
      <c r="AL6" s="390"/>
      <c r="AM6" s="390"/>
      <c r="AN6" s="390"/>
      <c r="AO6" s="390"/>
      <c r="AP6" s="390"/>
      <c r="AQ6" s="390"/>
      <c r="AR6" s="390"/>
      <c r="AS6" s="390"/>
      <c r="AT6" s="390"/>
      <c r="AU6" s="390"/>
      <c r="AV6" s="390"/>
      <c r="AW6" s="390"/>
      <c r="AX6" s="390"/>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390"/>
      <c r="AG7" s="390"/>
      <c r="AH7" s="390"/>
      <c r="AI7" s="390"/>
      <c r="AJ7" s="390"/>
      <c r="AK7" s="390"/>
      <c r="AL7" s="390"/>
      <c r="AM7" s="390"/>
      <c r="AN7" s="390"/>
      <c r="AO7" s="390"/>
      <c r="AP7" s="390"/>
      <c r="AQ7" s="390"/>
      <c r="AR7" s="390"/>
      <c r="AS7" s="390"/>
      <c r="AT7" s="390"/>
      <c r="AU7" s="390"/>
      <c r="AV7" s="390"/>
      <c r="AW7" s="390"/>
      <c r="AX7" s="390"/>
    </row>
    <row r="8" spans="2:65" s="67" customFormat="1" ht="44.25" customHeight="1" thickBot="1">
      <c r="B8" s="391" t="s">
        <v>173</v>
      </c>
      <c r="C8" s="392"/>
      <c r="D8" s="392"/>
      <c r="E8" s="392"/>
      <c r="F8" s="392"/>
      <c r="G8" s="392"/>
      <c r="H8" s="392"/>
      <c r="I8" s="392"/>
      <c r="J8" s="392"/>
      <c r="K8" s="392"/>
      <c r="L8" s="392"/>
      <c r="M8" s="392"/>
      <c r="N8" s="392"/>
      <c r="O8" s="392"/>
      <c r="P8" s="392"/>
      <c r="Q8" s="392"/>
      <c r="R8" s="392"/>
      <c r="S8" s="392"/>
      <c r="T8" s="392"/>
      <c r="U8" s="392"/>
      <c r="V8" s="392"/>
      <c r="W8" s="392"/>
      <c r="X8" s="392"/>
      <c r="Y8" s="393"/>
      <c r="AK8" s="68"/>
      <c r="AL8" s="68"/>
      <c r="AM8" s="68"/>
      <c r="AN8" s="68"/>
    </row>
    <row r="9" spans="2:65" s="67" customFormat="1" ht="44.25" customHeight="1" thickBot="1">
      <c r="B9" s="394" t="s">
        <v>174</v>
      </c>
      <c r="C9" s="395"/>
      <c r="D9" s="395"/>
      <c r="E9" s="395"/>
      <c r="F9" s="396"/>
      <c r="G9" s="397" t="s">
        <v>175</v>
      </c>
      <c r="H9" s="397"/>
      <c r="I9" s="397"/>
      <c r="J9" s="397"/>
      <c r="K9" s="398" t="s">
        <v>176</v>
      </c>
      <c r="L9" s="398"/>
      <c r="M9" s="398"/>
      <c r="N9" s="398"/>
      <c r="O9" s="398"/>
      <c r="P9" s="398" t="s">
        <v>177</v>
      </c>
      <c r="Q9" s="398"/>
      <c r="R9" s="398"/>
      <c r="S9" s="398"/>
      <c r="T9" s="398"/>
      <c r="U9" s="398"/>
      <c r="V9" s="398"/>
      <c r="W9" s="398"/>
      <c r="X9" s="398"/>
      <c r="Y9" s="399"/>
    </row>
    <row r="10" spans="2:65" s="67" customFormat="1" ht="44.25" customHeight="1" thickBot="1">
      <c r="B10" s="391" t="s">
        <v>178</v>
      </c>
      <c r="C10" s="408"/>
      <c r="D10" s="408"/>
      <c r="E10" s="408"/>
      <c r="F10" s="408"/>
      <c r="G10" s="408"/>
      <c r="H10" s="408"/>
      <c r="I10" s="408"/>
      <c r="J10" s="408"/>
      <c r="K10" s="408"/>
      <c r="L10" s="409"/>
      <c r="M10" s="391" t="s">
        <v>111</v>
      </c>
      <c r="N10" s="392"/>
      <c r="O10" s="392"/>
      <c r="P10" s="392"/>
      <c r="Q10" s="392"/>
      <c r="R10" s="392"/>
      <c r="S10" s="392"/>
      <c r="T10" s="392"/>
      <c r="U10" s="392"/>
      <c r="V10" s="392"/>
      <c r="W10" s="392"/>
      <c r="X10" s="392"/>
      <c r="Y10" s="392"/>
      <c r="Z10" s="392"/>
      <c r="AA10" s="393"/>
      <c r="AB10" s="410" t="s">
        <v>112</v>
      </c>
      <c r="AC10" s="411"/>
      <c r="AD10" s="411"/>
      <c r="AE10" s="411"/>
      <c r="AF10" s="411"/>
      <c r="AG10" s="411"/>
      <c r="AH10" s="411"/>
      <c r="AI10" s="411"/>
      <c r="AJ10" s="411"/>
      <c r="AK10" s="411"/>
      <c r="AL10" s="411"/>
      <c r="AM10" s="411"/>
      <c r="AN10" s="411"/>
      <c r="AO10" s="411"/>
      <c r="AP10" s="411"/>
      <c r="AQ10" s="411"/>
      <c r="AR10" s="411"/>
      <c r="AS10" s="411"/>
      <c r="AT10" s="411"/>
      <c r="AU10" s="412"/>
    </row>
    <row r="11" spans="2:65" s="67" customFormat="1" ht="44.25" customHeight="1" thickBot="1">
      <c r="B11" s="391"/>
      <c r="C11" s="392"/>
      <c r="D11" s="392"/>
      <c r="E11" s="392"/>
      <c r="F11" s="392"/>
      <c r="G11" s="392"/>
      <c r="H11" s="392"/>
      <c r="I11" s="392"/>
      <c r="J11" s="392"/>
      <c r="K11" s="392"/>
      <c r="L11" s="393"/>
      <c r="M11" s="391"/>
      <c r="N11" s="392"/>
      <c r="O11" s="392"/>
      <c r="P11" s="392"/>
      <c r="Q11" s="392"/>
      <c r="R11" s="392"/>
      <c r="S11" s="392"/>
      <c r="T11" s="392"/>
      <c r="U11" s="392"/>
      <c r="V11" s="392"/>
      <c r="W11" s="392"/>
      <c r="X11" s="392"/>
      <c r="Y11" s="392"/>
      <c r="Z11" s="392"/>
      <c r="AA11" s="393"/>
      <c r="AB11" s="413"/>
      <c r="AC11" s="414"/>
      <c r="AD11" s="414"/>
      <c r="AE11" s="414"/>
      <c r="AF11" s="414"/>
      <c r="AG11" s="414"/>
      <c r="AH11" s="414"/>
      <c r="AI11" s="414"/>
      <c r="AJ11" s="414"/>
      <c r="AK11" s="414"/>
      <c r="AL11" s="414"/>
      <c r="AM11" s="414"/>
      <c r="AN11" s="414"/>
      <c r="AO11" s="414"/>
      <c r="AP11" s="414"/>
      <c r="AQ11" s="414"/>
      <c r="AR11" s="414"/>
      <c r="AS11" s="414"/>
      <c r="AT11" s="414"/>
      <c r="AU11" s="415"/>
    </row>
    <row r="12" spans="2:65" s="69" customFormat="1" ht="29.25" customHeight="1"/>
    <row r="13" spans="2:65" s="67" customFormat="1" ht="44.25" customHeight="1" thickBot="1">
      <c r="B13" s="67" t="s">
        <v>179</v>
      </c>
    </row>
    <row r="14" spans="2:65" s="67" customFormat="1" ht="44.25" customHeight="1" thickBot="1">
      <c r="B14" s="400" t="s">
        <v>115</v>
      </c>
      <c r="C14" s="401"/>
      <c r="D14" s="401"/>
      <c r="E14" s="401"/>
      <c r="F14" s="401"/>
      <c r="G14" s="401"/>
      <c r="H14" s="402"/>
      <c r="I14" s="391" t="s">
        <v>180</v>
      </c>
      <c r="J14" s="392"/>
      <c r="K14" s="392"/>
      <c r="L14" s="392"/>
      <c r="M14" s="392"/>
      <c r="N14" s="392"/>
      <c r="O14" s="392"/>
      <c r="P14" s="392"/>
      <c r="Q14" s="392"/>
      <c r="R14" s="392"/>
      <c r="S14" s="392"/>
      <c r="T14" s="392"/>
      <c r="U14" s="392"/>
      <c r="V14" s="392"/>
      <c r="W14" s="392"/>
      <c r="X14" s="392"/>
      <c r="Y14" s="392"/>
      <c r="Z14" s="392"/>
      <c r="AA14" s="392"/>
      <c r="AB14" s="392"/>
      <c r="AC14" s="406"/>
      <c r="AD14" s="398"/>
      <c r="AE14" s="398"/>
      <c r="AF14" s="398"/>
      <c r="AG14" s="398"/>
      <c r="AH14" s="398"/>
      <c r="AI14" s="398"/>
      <c r="AJ14" s="398"/>
      <c r="AK14" s="398"/>
      <c r="AL14" s="398"/>
      <c r="AM14" s="398"/>
      <c r="AN14" s="398"/>
      <c r="AO14" s="398"/>
      <c r="AP14" s="398"/>
      <c r="AQ14" s="398"/>
      <c r="AR14" s="398"/>
      <c r="AS14" s="398"/>
      <c r="AT14" s="398"/>
      <c r="AU14" s="398"/>
    </row>
    <row r="15" spans="2:65" s="67" customFormat="1" ht="44.25" customHeight="1" thickBot="1">
      <c r="B15" s="403"/>
      <c r="C15" s="404"/>
      <c r="D15" s="404"/>
      <c r="E15" s="404"/>
      <c r="F15" s="404"/>
      <c r="G15" s="404"/>
      <c r="H15" s="405"/>
      <c r="I15" s="391" t="s">
        <v>181</v>
      </c>
      <c r="J15" s="392"/>
      <c r="K15" s="70" t="s">
        <v>182</v>
      </c>
      <c r="L15" s="70"/>
      <c r="M15" s="70"/>
      <c r="N15" s="70" t="s">
        <v>183</v>
      </c>
      <c r="O15" s="70"/>
      <c r="P15" s="70" t="s">
        <v>184</v>
      </c>
      <c r="Q15" s="70"/>
      <c r="R15" s="71" t="s">
        <v>185</v>
      </c>
      <c r="S15" s="407" t="s">
        <v>186</v>
      </c>
      <c r="T15" s="392"/>
      <c r="U15" s="70" t="s">
        <v>182</v>
      </c>
      <c r="V15" s="70"/>
      <c r="W15" s="70"/>
      <c r="X15" s="70" t="s">
        <v>183</v>
      </c>
      <c r="Y15" s="70"/>
      <c r="Z15" s="70" t="s">
        <v>184</v>
      </c>
      <c r="AA15" s="70"/>
      <c r="AB15" s="72" t="s">
        <v>185</v>
      </c>
      <c r="AC15" s="398"/>
      <c r="AD15" s="398"/>
      <c r="AE15" s="398"/>
      <c r="AF15" s="398"/>
      <c r="AG15" s="398"/>
      <c r="AH15" s="398"/>
      <c r="AI15" s="398"/>
      <c r="AJ15" s="398"/>
      <c r="AK15" s="398"/>
      <c r="AL15" s="398"/>
      <c r="AM15" s="398"/>
      <c r="AN15" s="398"/>
      <c r="AO15" s="398"/>
      <c r="AP15" s="398"/>
      <c r="AQ15" s="398"/>
      <c r="AR15" s="398"/>
      <c r="AS15" s="398"/>
      <c r="AT15" s="398"/>
      <c r="AU15" s="398"/>
    </row>
    <row r="16" spans="2:65" s="69" customFormat="1" ht="25.5" customHeight="1"/>
    <row r="17" spans="1:69" s="67" customFormat="1" ht="44.25" customHeight="1" thickBot="1">
      <c r="B17" s="67" t="s">
        <v>187</v>
      </c>
      <c r="Q17" s="73" t="s">
        <v>188</v>
      </c>
      <c r="T17" s="73"/>
    </row>
    <row r="18" spans="1:69" s="67" customFormat="1" ht="114.75" customHeight="1" thickBot="1">
      <c r="B18" s="416" t="s">
        <v>189</v>
      </c>
      <c r="C18" s="420"/>
      <c r="D18" s="420"/>
      <c r="E18" s="420"/>
      <c r="F18" s="416" t="s">
        <v>190</v>
      </c>
      <c r="G18" s="420"/>
      <c r="H18" s="420"/>
      <c r="I18" s="420"/>
      <c r="J18" s="426" t="s">
        <v>191</v>
      </c>
      <c r="K18" s="426"/>
      <c r="L18" s="426"/>
      <c r="M18" s="426"/>
      <c r="N18" s="416" t="s">
        <v>192</v>
      </c>
      <c r="O18" s="416"/>
      <c r="P18" s="416"/>
      <c r="Q18" s="416"/>
      <c r="R18" s="416" t="s">
        <v>193</v>
      </c>
      <c r="S18" s="416"/>
      <c r="T18" s="416"/>
      <c r="U18" s="416"/>
      <c r="V18" s="416" t="s">
        <v>130</v>
      </c>
      <c r="W18" s="416"/>
      <c r="X18" s="416"/>
      <c r="Y18" s="416"/>
      <c r="Z18" s="416" t="s">
        <v>131</v>
      </c>
      <c r="AA18" s="416"/>
      <c r="AB18" s="416"/>
      <c r="AC18" s="416"/>
      <c r="AD18" s="417" t="s">
        <v>194</v>
      </c>
      <c r="AE18" s="418"/>
      <c r="AF18" s="418"/>
      <c r="AG18" s="419"/>
      <c r="AH18" s="416" t="s">
        <v>133</v>
      </c>
      <c r="AI18" s="416"/>
      <c r="AJ18" s="416"/>
      <c r="AK18" s="416"/>
      <c r="AL18" s="416" t="s">
        <v>195</v>
      </c>
      <c r="AM18" s="416"/>
      <c r="AN18" s="416"/>
      <c r="AO18" s="416"/>
      <c r="AP18" s="416" t="s">
        <v>196</v>
      </c>
      <c r="AQ18" s="416"/>
      <c r="AR18" s="416"/>
      <c r="AS18" s="416"/>
      <c r="AT18" s="420" t="s">
        <v>197</v>
      </c>
      <c r="AU18" s="420"/>
      <c r="AV18" s="420"/>
      <c r="AW18" s="420"/>
      <c r="AX18" s="416" t="s">
        <v>137</v>
      </c>
      <c r="AY18" s="416"/>
      <c r="AZ18" s="416"/>
      <c r="BA18" s="416"/>
      <c r="BB18" s="416" t="s">
        <v>198</v>
      </c>
      <c r="BC18" s="416"/>
      <c r="BD18" s="416"/>
      <c r="BE18" s="416"/>
      <c r="BF18" s="417" t="s">
        <v>199</v>
      </c>
      <c r="BG18" s="418"/>
      <c r="BH18" s="418"/>
      <c r="BI18" s="419"/>
      <c r="BJ18" s="417" t="s">
        <v>140</v>
      </c>
      <c r="BK18" s="418"/>
      <c r="BL18" s="418"/>
      <c r="BM18" s="419"/>
      <c r="BN18" s="417" t="s">
        <v>200</v>
      </c>
      <c r="BO18" s="418"/>
      <c r="BP18" s="418"/>
      <c r="BQ18" s="419"/>
    </row>
    <row r="19" spans="1:69" s="69" customFormat="1" ht="135" customHeight="1" thickBot="1">
      <c r="A19" s="67"/>
      <c r="B19" s="420"/>
      <c r="C19" s="420"/>
      <c r="D19" s="420"/>
      <c r="E19" s="420"/>
      <c r="F19" s="421" t="s">
        <v>201</v>
      </c>
      <c r="G19" s="422"/>
      <c r="H19" s="422"/>
      <c r="I19" s="423"/>
      <c r="J19" s="424" t="s">
        <v>151</v>
      </c>
      <c r="K19" s="424"/>
      <c r="L19" s="424"/>
      <c r="M19" s="424"/>
      <c r="N19" s="424" t="s">
        <v>114</v>
      </c>
      <c r="O19" s="424"/>
      <c r="P19" s="424"/>
      <c r="Q19" s="424"/>
      <c r="R19" s="424" t="s">
        <v>202</v>
      </c>
      <c r="S19" s="425"/>
      <c r="T19" s="425"/>
      <c r="U19" s="425"/>
      <c r="V19" s="424" t="s">
        <v>203</v>
      </c>
      <c r="W19" s="424"/>
      <c r="X19" s="424"/>
      <c r="Y19" s="424"/>
      <c r="Z19" s="424" t="s">
        <v>110</v>
      </c>
      <c r="AA19" s="424"/>
      <c r="AB19" s="424"/>
      <c r="AC19" s="424"/>
      <c r="AD19" s="425" t="s">
        <v>151</v>
      </c>
      <c r="AE19" s="425"/>
      <c r="AF19" s="425"/>
      <c r="AG19" s="425"/>
      <c r="AH19" s="434" t="s">
        <v>152</v>
      </c>
      <c r="AI19" s="434"/>
      <c r="AJ19" s="434"/>
      <c r="AK19" s="434"/>
      <c r="AL19" s="424" t="s">
        <v>204</v>
      </c>
      <c r="AM19" s="424"/>
      <c r="AN19" s="424"/>
      <c r="AO19" s="424"/>
      <c r="AP19" s="424" t="s">
        <v>110</v>
      </c>
      <c r="AQ19" s="424"/>
      <c r="AR19" s="424"/>
      <c r="AS19" s="424"/>
      <c r="AT19" s="417" t="s">
        <v>154</v>
      </c>
      <c r="AU19" s="427"/>
      <c r="AV19" s="427"/>
      <c r="AW19" s="428"/>
      <c r="AX19" s="417" t="s">
        <v>205</v>
      </c>
      <c r="AY19" s="427"/>
      <c r="AZ19" s="427"/>
      <c r="BA19" s="428"/>
      <c r="BB19" s="430" t="s">
        <v>156</v>
      </c>
      <c r="BC19" s="430"/>
      <c r="BD19" s="430"/>
      <c r="BE19" s="430"/>
      <c r="BF19" s="431" t="s">
        <v>157</v>
      </c>
      <c r="BG19" s="432"/>
      <c r="BH19" s="432"/>
      <c r="BI19" s="433"/>
      <c r="BJ19" s="431" t="s">
        <v>157</v>
      </c>
      <c r="BK19" s="432"/>
      <c r="BL19" s="432"/>
      <c r="BM19" s="433"/>
      <c r="BN19" s="431" t="s">
        <v>157</v>
      </c>
      <c r="BO19" s="432"/>
      <c r="BP19" s="432"/>
      <c r="BQ19" s="433"/>
    </row>
    <row r="20" spans="1:69" s="69" customFormat="1" ht="35.25" customHeight="1" thickBot="1">
      <c r="B20" s="74" t="s">
        <v>206</v>
      </c>
      <c r="C20" s="436"/>
      <c r="D20" s="436"/>
      <c r="E20" s="437"/>
      <c r="F20" s="438"/>
      <c r="G20" s="429"/>
      <c r="H20" s="429"/>
      <c r="I20" s="429"/>
      <c r="J20" s="438"/>
      <c r="K20" s="438"/>
      <c r="L20" s="438"/>
      <c r="M20" s="438"/>
      <c r="N20" s="439"/>
      <c r="O20" s="439"/>
      <c r="P20" s="439"/>
      <c r="Q20" s="439"/>
      <c r="R20" s="438"/>
      <c r="S20" s="429"/>
      <c r="T20" s="429"/>
      <c r="U20" s="429"/>
      <c r="V20" s="440"/>
      <c r="W20" s="441"/>
      <c r="X20" s="441"/>
      <c r="Y20" s="442"/>
      <c r="Z20" s="438"/>
      <c r="AA20" s="438"/>
      <c r="AB20" s="438"/>
      <c r="AC20" s="438"/>
      <c r="AD20" s="429"/>
      <c r="AE20" s="429"/>
      <c r="AF20" s="429"/>
      <c r="AG20" s="429"/>
      <c r="AH20" s="438"/>
      <c r="AI20" s="438"/>
      <c r="AJ20" s="438"/>
      <c r="AK20" s="438"/>
      <c r="AL20" s="438"/>
      <c r="AM20" s="438"/>
      <c r="AN20" s="438"/>
      <c r="AO20" s="438"/>
      <c r="AP20" s="438"/>
      <c r="AQ20" s="438"/>
      <c r="AR20" s="438"/>
      <c r="AS20" s="438"/>
      <c r="AT20" s="429"/>
      <c r="AU20" s="429"/>
      <c r="AV20" s="429"/>
      <c r="AW20" s="429"/>
      <c r="AX20" s="429"/>
      <c r="AY20" s="429"/>
      <c r="AZ20" s="429"/>
      <c r="BA20" s="429"/>
      <c r="BB20" s="429"/>
      <c r="BC20" s="429"/>
      <c r="BD20" s="429"/>
      <c r="BE20" s="429"/>
      <c r="BF20" s="435"/>
      <c r="BG20" s="436"/>
      <c r="BH20" s="436"/>
      <c r="BI20" s="437"/>
      <c r="BJ20" s="435"/>
      <c r="BK20" s="436"/>
      <c r="BL20" s="436"/>
      <c r="BM20" s="437"/>
      <c r="BN20" s="435"/>
      <c r="BO20" s="436"/>
      <c r="BP20" s="436"/>
      <c r="BQ20" s="437"/>
    </row>
    <row r="21" spans="1:69" s="69" customFormat="1" ht="35.25" customHeight="1" thickBot="1">
      <c r="B21" s="74" t="s">
        <v>207</v>
      </c>
      <c r="C21" s="436"/>
      <c r="D21" s="436"/>
      <c r="E21" s="437"/>
      <c r="F21" s="438"/>
      <c r="G21" s="429"/>
      <c r="H21" s="429"/>
      <c r="I21" s="429"/>
      <c r="J21" s="438"/>
      <c r="K21" s="438"/>
      <c r="L21" s="438"/>
      <c r="M21" s="438"/>
      <c r="N21" s="438"/>
      <c r="O21" s="438"/>
      <c r="P21" s="438"/>
      <c r="Q21" s="438"/>
      <c r="R21" s="438"/>
      <c r="S21" s="429"/>
      <c r="T21" s="429"/>
      <c r="U21" s="429"/>
      <c r="V21" s="443"/>
      <c r="W21" s="444"/>
      <c r="X21" s="444"/>
      <c r="Y21" s="445"/>
      <c r="Z21" s="438"/>
      <c r="AA21" s="438"/>
      <c r="AB21" s="438"/>
      <c r="AC21" s="438"/>
      <c r="AD21" s="429"/>
      <c r="AE21" s="429"/>
      <c r="AF21" s="429"/>
      <c r="AG21" s="429"/>
      <c r="AH21" s="438"/>
      <c r="AI21" s="438"/>
      <c r="AJ21" s="438"/>
      <c r="AK21" s="438"/>
      <c r="AL21" s="438"/>
      <c r="AM21" s="438"/>
      <c r="AN21" s="438"/>
      <c r="AO21" s="438"/>
      <c r="AP21" s="438"/>
      <c r="AQ21" s="438"/>
      <c r="AR21" s="438"/>
      <c r="AS21" s="438"/>
      <c r="AT21" s="429"/>
      <c r="AU21" s="429"/>
      <c r="AV21" s="429"/>
      <c r="AW21" s="429"/>
      <c r="AX21" s="429"/>
      <c r="AY21" s="429"/>
      <c r="AZ21" s="429"/>
      <c r="BA21" s="429"/>
      <c r="BB21" s="429"/>
      <c r="BC21" s="429"/>
      <c r="BD21" s="429"/>
      <c r="BE21" s="429"/>
      <c r="BF21" s="435"/>
      <c r="BG21" s="436"/>
      <c r="BH21" s="436"/>
      <c r="BI21" s="437"/>
      <c r="BJ21" s="435"/>
      <c r="BK21" s="436"/>
      <c r="BL21" s="436"/>
      <c r="BM21" s="437"/>
      <c r="BN21" s="435"/>
      <c r="BO21" s="436"/>
      <c r="BP21" s="436"/>
      <c r="BQ21" s="437"/>
    </row>
    <row r="22" spans="1:69" s="69" customFormat="1" ht="35.25" customHeight="1" thickBot="1">
      <c r="B22" s="74" t="s">
        <v>208</v>
      </c>
      <c r="C22" s="436"/>
      <c r="D22" s="436"/>
      <c r="E22" s="437"/>
      <c r="F22" s="438"/>
      <c r="G22" s="429"/>
      <c r="H22" s="429"/>
      <c r="I22" s="429"/>
      <c r="J22" s="438"/>
      <c r="K22" s="438"/>
      <c r="L22" s="438"/>
      <c r="M22" s="438"/>
      <c r="N22" s="438"/>
      <c r="O22" s="438"/>
      <c r="P22" s="438"/>
      <c r="Q22" s="438"/>
      <c r="R22" s="438"/>
      <c r="S22" s="429"/>
      <c r="T22" s="429"/>
      <c r="U22" s="429"/>
      <c r="V22" s="446"/>
      <c r="W22" s="447"/>
      <c r="X22" s="447"/>
      <c r="Y22" s="448"/>
      <c r="Z22" s="438"/>
      <c r="AA22" s="438"/>
      <c r="AB22" s="438"/>
      <c r="AC22" s="438"/>
      <c r="AD22" s="429"/>
      <c r="AE22" s="429"/>
      <c r="AF22" s="429"/>
      <c r="AG22" s="429"/>
      <c r="AH22" s="438"/>
      <c r="AI22" s="438"/>
      <c r="AJ22" s="438"/>
      <c r="AK22" s="438"/>
      <c r="AL22" s="438"/>
      <c r="AM22" s="438"/>
      <c r="AN22" s="438"/>
      <c r="AO22" s="438"/>
      <c r="AP22" s="438"/>
      <c r="AQ22" s="438"/>
      <c r="AR22" s="438"/>
      <c r="AS22" s="438"/>
      <c r="AT22" s="429"/>
      <c r="AU22" s="429"/>
      <c r="AV22" s="429"/>
      <c r="AW22" s="429"/>
      <c r="AX22" s="429"/>
      <c r="AY22" s="429"/>
      <c r="AZ22" s="429"/>
      <c r="BA22" s="429"/>
      <c r="BB22" s="429"/>
      <c r="BC22" s="429"/>
      <c r="BD22" s="429"/>
      <c r="BE22" s="429"/>
      <c r="BF22" s="435"/>
      <c r="BG22" s="436"/>
      <c r="BH22" s="436"/>
      <c r="BI22" s="437"/>
      <c r="BJ22" s="435"/>
      <c r="BK22" s="436"/>
      <c r="BL22" s="436"/>
      <c r="BM22" s="437"/>
      <c r="BN22" s="435"/>
      <c r="BO22" s="436"/>
      <c r="BP22" s="436"/>
      <c r="BQ22" s="437"/>
    </row>
    <row r="23" spans="1:69" s="69" customFormat="1" ht="30.75" customHeight="1">
      <c r="B23" s="449"/>
      <c r="C23" s="449"/>
      <c r="D23" s="449"/>
      <c r="E23" s="449"/>
      <c r="F23" s="444"/>
      <c r="G23" s="449"/>
      <c r="H23" s="449"/>
      <c r="I23" s="449"/>
      <c r="J23" s="444"/>
      <c r="K23" s="444"/>
      <c r="L23" s="444"/>
      <c r="M23" s="444"/>
      <c r="N23" s="444"/>
      <c r="O23" s="444"/>
      <c r="P23" s="444"/>
      <c r="Q23" s="444"/>
      <c r="R23" s="444"/>
      <c r="S23" s="449"/>
      <c r="T23" s="449"/>
      <c r="U23" s="449"/>
      <c r="V23" s="444"/>
      <c r="W23" s="444"/>
      <c r="X23" s="444"/>
      <c r="Y23" s="444"/>
      <c r="Z23" s="449"/>
      <c r="AA23" s="449"/>
      <c r="AB23" s="449"/>
      <c r="AC23" s="449"/>
      <c r="AD23" s="444"/>
      <c r="AE23" s="444"/>
      <c r="AF23" s="444"/>
      <c r="AG23" s="444"/>
      <c r="AH23" s="444"/>
      <c r="AI23" s="444"/>
      <c r="AJ23" s="444"/>
      <c r="AK23" s="444"/>
      <c r="AL23" s="444"/>
      <c r="AM23" s="444"/>
      <c r="AN23" s="444"/>
      <c r="AO23" s="444"/>
      <c r="AP23" s="444"/>
      <c r="AQ23" s="444"/>
      <c r="AR23" s="444"/>
      <c r="AS23" s="444"/>
      <c r="AT23" s="449"/>
      <c r="AU23" s="449"/>
      <c r="AV23" s="449"/>
      <c r="AW23" s="449"/>
      <c r="AX23" s="449"/>
      <c r="AY23" s="449"/>
      <c r="AZ23" s="449"/>
      <c r="BA23" s="449"/>
      <c r="BB23" s="75"/>
      <c r="BC23" s="75"/>
      <c r="BD23" s="75"/>
      <c r="BE23" s="75"/>
      <c r="BF23" s="449"/>
      <c r="BG23" s="449"/>
      <c r="BH23" s="449"/>
      <c r="BI23" s="449"/>
      <c r="BJ23" s="449"/>
      <c r="BK23" s="449"/>
      <c r="BL23" s="449"/>
      <c r="BM23" s="449"/>
      <c r="BN23" s="450"/>
      <c r="BO23" s="451"/>
      <c r="BP23" s="451"/>
      <c r="BQ23" s="452"/>
    </row>
    <row r="24" spans="1:69" s="67" customFormat="1" ht="30.75" customHeight="1" thickBot="1">
      <c r="B24" s="397" t="s">
        <v>209</v>
      </c>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c r="BB24" s="397"/>
      <c r="BC24" s="397"/>
      <c r="BD24" s="397"/>
      <c r="BE24" s="397"/>
      <c r="BF24" s="397"/>
      <c r="BG24" s="397"/>
      <c r="BH24" s="397"/>
      <c r="BI24" s="397"/>
      <c r="BJ24" s="397"/>
      <c r="BK24" s="397"/>
      <c r="BL24" s="397"/>
      <c r="BM24" s="397"/>
      <c r="BN24" s="76"/>
      <c r="BO24" s="76"/>
      <c r="BP24" s="76"/>
      <c r="BQ24" s="76"/>
    </row>
    <row r="25" spans="1:69" s="67" customFormat="1" ht="96" customHeight="1" thickTop="1" thickBot="1">
      <c r="B25" s="434" t="s">
        <v>210</v>
      </c>
      <c r="C25" s="430"/>
      <c r="D25" s="430"/>
      <c r="E25" s="430"/>
      <c r="F25" s="430"/>
      <c r="G25" s="430"/>
      <c r="H25" s="430"/>
      <c r="I25" s="430"/>
      <c r="J25" s="430"/>
      <c r="K25" s="430"/>
      <c r="L25" s="430"/>
      <c r="M25" s="434" t="s">
        <v>211</v>
      </c>
      <c r="N25" s="434"/>
      <c r="O25" s="434"/>
      <c r="P25" s="434"/>
      <c r="Q25" s="434"/>
      <c r="R25" s="434"/>
      <c r="S25" s="434"/>
      <c r="T25" s="434" t="s">
        <v>212</v>
      </c>
      <c r="U25" s="434"/>
      <c r="V25" s="434"/>
      <c r="W25" s="434"/>
      <c r="X25" s="434"/>
      <c r="Y25" s="434"/>
      <c r="Z25" s="434"/>
      <c r="AA25" s="434" t="s">
        <v>213</v>
      </c>
      <c r="AB25" s="430"/>
      <c r="AC25" s="430"/>
      <c r="AD25" s="430"/>
      <c r="AE25" s="430"/>
      <c r="AF25" s="430"/>
      <c r="AG25" s="430"/>
      <c r="AH25" s="430"/>
      <c r="AI25" s="430"/>
      <c r="AJ25" s="430"/>
      <c r="AK25" s="391"/>
      <c r="AL25" s="453" t="s">
        <v>214</v>
      </c>
      <c r="AM25" s="454"/>
      <c r="AN25" s="454"/>
      <c r="AO25" s="454"/>
      <c r="AP25" s="454"/>
      <c r="AQ25" s="454"/>
      <c r="AR25" s="454"/>
      <c r="AS25" s="454"/>
      <c r="AT25" s="454"/>
      <c r="AU25" s="454"/>
      <c r="AV25" s="455"/>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56" t="s">
        <v>215</v>
      </c>
      <c r="C26" s="457"/>
      <c r="D26" s="458">
        <f>N20</f>
        <v>0</v>
      </c>
      <c r="E26" s="458"/>
      <c r="F26" s="458"/>
      <c r="G26" s="458"/>
      <c r="H26" s="458"/>
      <c r="I26" s="458"/>
      <c r="J26" s="458"/>
      <c r="K26" s="393" t="s">
        <v>114</v>
      </c>
      <c r="L26" s="430"/>
      <c r="M26" s="459">
        <f>J20</f>
        <v>0</v>
      </c>
      <c r="N26" s="460"/>
      <c r="O26" s="460"/>
      <c r="P26" s="460"/>
      <c r="Q26" s="460"/>
      <c r="R26" s="460"/>
      <c r="S26" s="77" t="s">
        <v>216</v>
      </c>
      <c r="T26" s="434" t="s">
        <v>217</v>
      </c>
      <c r="U26" s="434"/>
      <c r="V26" s="434"/>
      <c r="W26" s="434"/>
      <c r="X26" s="434"/>
      <c r="Y26" s="434"/>
      <c r="Z26" s="434"/>
      <c r="AA26" s="461">
        <f>M26*17500</f>
        <v>0</v>
      </c>
      <c r="AB26" s="462"/>
      <c r="AC26" s="462"/>
      <c r="AD26" s="462"/>
      <c r="AE26" s="462"/>
      <c r="AF26" s="462"/>
      <c r="AG26" s="462"/>
      <c r="AH26" s="462"/>
      <c r="AI26" s="462"/>
      <c r="AJ26" s="392" t="s">
        <v>114</v>
      </c>
      <c r="AK26" s="392"/>
      <c r="AL26" s="463">
        <f>ROUNDDOWN(MIN(D26,AA26),-3)</f>
        <v>0</v>
      </c>
      <c r="AM26" s="462"/>
      <c r="AN26" s="462"/>
      <c r="AO26" s="462"/>
      <c r="AP26" s="462"/>
      <c r="AQ26" s="462"/>
      <c r="AR26" s="462"/>
      <c r="AS26" s="462"/>
      <c r="AT26" s="462"/>
      <c r="AU26" s="392" t="s">
        <v>114</v>
      </c>
      <c r="AV26" s="392"/>
      <c r="AW26" s="78"/>
      <c r="AX26" s="76"/>
      <c r="AY26" s="76"/>
      <c r="AZ26" s="76"/>
      <c r="BA26" s="79"/>
      <c r="BB26" s="79"/>
      <c r="BC26" s="79"/>
      <c r="BD26" s="79"/>
      <c r="BE26" s="79"/>
      <c r="BN26" s="76"/>
      <c r="BO26" s="76"/>
      <c r="BP26" s="76"/>
      <c r="BQ26" s="76"/>
    </row>
    <row r="27" spans="1:69" s="67" customFormat="1" ht="35.25" customHeight="1" thickBot="1">
      <c r="B27" s="456" t="s">
        <v>218</v>
      </c>
      <c r="C27" s="457"/>
      <c r="D27" s="458">
        <f>N21</f>
        <v>0</v>
      </c>
      <c r="E27" s="458"/>
      <c r="F27" s="458"/>
      <c r="G27" s="458"/>
      <c r="H27" s="458"/>
      <c r="I27" s="458"/>
      <c r="J27" s="458"/>
      <c r="K27" s="393" t="s">
        <v>114</v>
      </c>
      <c r="L27" s="430"/>
      <c r="M27" s="459">
        <f>J21</f>
        <v>0</v>
      </c>
      <c r="N27" s="460"/>
      <c r="O27" s="460"/>
      <c r="P27" s="460"/>
      <c r="Q27" s="460"/>
      <c r="R27" s="460"/>
      <c r="S27" s="77" t="s">
        <v>216</v>
      </c>
      <c r="T27" s="434" t="s">
        <v>217</v>
      </c>
      <c r="U27" s="434"/>
      <c r="V27" s="434"/>
      <c r="W27" s="434"/>
      <c r="X27" s="434"/>
      <c r="Y27" s="434"/>
      <c r="Z27" s="434"/>
      <c r="AA27" s="461">
        <f>M27*17500</f>
        <v>0</v>
      </c>
      <c r="AB27" s="462"/>
      <c r="AC27" s="462"/>
      <c r="AD27" s="462"/>
      <c r="AE27" s="462"/>
      <c r="AF27" s="462"/>
      <c r="AG27" s="462"/>
      <c r="AH27" s="462"/>
      <c r="AI27" s="462"/>
      <c r="AJ27" s="392" t="s">
        <v>114</v>
      </c>
      <c r="AK27" s="392"/>
      <c r="AL27" s="463">
        <f>ROUNDDOWN(MIN(D27,AA27),-3)</f>
        <v>0</v>
      </c>
      <c r="AM27" s="462"/>
      <c r="AN27" s="462"/>
      <c r="AO27" s="462"/>
      <c r="AP27" s="462"/>
      <c r="AQ27" s="462"/>
      <c r="AR27" s="462"/>
      <c r="AS27" s="462"/>
      <c r="AT27" s="462"/>
      <c r="AU27" s="392" t="s">
        <v>114</v>
      </c>
      <c r="AV27" s="392"/>
      <c r="AW27" s="78"/>
      <c r="AX27" s="76"/>
      <c r="AY27" s="76"/>
      <c r="AZ27" s="76"/>
      <c r="BN27" s="76"/>
      <c r="BO27" s="76"/>
      <c r="BP27" s="76"/>
      <c r="BQ27" s="76"/>
    </row>
    <row r="28" spans="1:69" s="67" customFormat="1" ht="35.25" customHeight="1" thickBot="1">
      <c r="B28" s="456" t="s">
        <v>219</v>
      </c>
      <c r="C28" s="457"/>
      <c r="D28" s="458">
        <f>N22</f>
        <v>0</v>
      </c>
      <c r="E28" s="458"/>
      <c r="F28" s="458"/>
      <c r="G28" s="458"/>
      <c r="H28" s="458"/>
      <c r="I28" s="458"/>
      <c r="J28" s="458"/>
      <c r="K28" s="393" t="s">
        <v>114</v>
      </c>
      <c r="L28" s="430"/>
      <c r="M28" s="459">
        <f>J22</f>
        <v>0</v>
      </c>
      <c r="N28" s="460"/>
      <c r="O28" s="460"/>
      <c r="P28" s="460"/>
      <c r="Q28" s="460"/>
      <c r="R28" s="460"/>
      <c r="S28" s="77" t="s">
        <v>216</v>
      </c>
      <c r="T28" s="434" t="s">
        <v>217</v>
      </c>
      <c r="U28" s="434"/>
      <c r="V28" s="434"/>
      <c r="W28" s="434"/>
      <c r="X28" s="434"/>
      <c r="Y28" s="434"/>
      <c r="Z28" s="434"/>
      <c r="AA28" s="461">
        <f>M28*17500</f>
        <v>0</v>
      </c>
      <c r="AB28" s="462"/>
      <c r="AC28" s="462"/>
      <c r="AD28" s="462"/>
      <c r="AE28" s="462"/>
      <c r="AF28" s="462"/>
      <c r="AG28" s="462"/>
      <c r="AH28" s="462"/>
      <c r="AI28" s="462"/>
      <c r="AJ28" s="392" t="s">
        <v>114</v>
      </c>
      <c r="AK28" s="392"/>
      <c r="AL28" s="464">
        <f>ROUNDDOWN(MIN(D28,AA28),-3)</f>
        <v>0</v>
      </c>
      <c r="AM28" s="465"/>
      <c r="AN28" s="465"/>
      <c r="AO28" s="465"/>
      <c r="AP28" s="465"/>
      <c r="AQ28" s="465"/>
      <c r="AR28" s="465"/>
      <c r="AS28" s="465"/>
      <c r="AT28" s="465"/>
      <c r="AU28" s="401" t="s">
        <v>114</v>
      </c>
      <c r="AV28" s="466"/>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397" t="s">
        <v>220</v>
      </c>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7"/>
      <c r="AZ30" s="397"/>
      <c r="BA30" s="397"/>
      <c r="BB30" s="397"/>
      <c r="BC30" s="397"/>
      <c r="BD30" s="397"/>
      <c r="BE30" s="397"/>
      <c r="BF30" s="397"/>
      <c r="BG30" s="397"/>
      <c r="BH30" s="397"/>
      <c r="BI30" s="397"/>
      <c r="BJ30" s="397"/>
      <c r="BK30" s="397"/>
      <c r="BL30" s="397"/>
      <c r="BM30" s="397"/>
    </row>
    <row r="31" spans="1:69" s="67" customFormat="1" ht="96" customHeight="1" thickBot="1">
      <c r="B31" s="431" t="s">
        <v>127</v>
      </c>
      <c r="C31" s="432"/>
      <c r="D31" s="432"/>
      <c r="E31" s="432"/>
      <c r="F31" s="432"/>
      <c r="G31" s="432"/>
      <c r="H31" s="432"/>
      <c r="I31" s="433"/>
      <c r="J31" s="416" t="s">
        <v>193</v>
      </c>
      <c r="K31" s="416"/>
      <c r="L31" s="416"/>
      <c r="M31" s="416"/>
      <c r="N31" s="434" t="s">
        <v>131</v>
      </c>
      <c r="O31" s="434"/>
      <c r="P31" s="434"/>
      <c r="Q31" s="434"/>
      <c r="R31" s="467" t="s">
        <v>194</v>
      </c>
      <c r="S31" s="468"/>
      <c r="T31" s="468"/>
      <c r="U31" s="469"/>
      <c r="V31" s="434" t="s">
        <v>133</v>
      </c>
      <c r="W31" s="434"/>
      <c r="X31" s="434"/>
      <c r="Y31" s="434"/>
      <c r="Z31" s="470" t="s">
        <v>195</v>
      </c>
      <c r="AA31" s="470"/>
      <c r="AB31" s="470"/>
      <c r="AC31" s="470"/>
      <c r="AD31" s="434" t="s">
        <v>196</v>
      </c>
      <c r="AE31" s="434"/>
      <c r="AF31" s="434"/>
      <c r="AG31" s="434"/>
      <c r="AH31" s="430" t="s">
        <v>197</v>
      </c>
      <c r="AI31" s="430"/>
      <c r="AJ31" s="430"/>
      <c r="AK31" s="430"/>
      <c r="AL31" s="434" t="s">
        <v>137</v>
      </c>
      <c r="AM31" s="434"/>
      <c r="AN31" s="434"/>
      <c r="AO31" s="434"/>
      <c r="AP31" s="434" t="s">
        <v>198</v>
      </c>
      <c r="AQ31" s="434"/>
      <c r="AR31" s="434"/>
      <c r="AS31" s="434"/>
      <c r="AT31" s="431" t="s">
        <v>221</v>
      </c>
      <c r="AU31" s="432"/>
      <c r="AV31" s="432"/>
      <c r="AW31" s="433"/>
      <c r="AX31" s="434" t="s">
        <v>140</v>
      </c>
      <c r="AY31" s="434"/>
      <c r="AZ31" s="434"/>
      <c r="BA31" s="434"/>
      <c r="BB31" s="434" t="s">
        <v>222</v>
      </c>
      <c r="BC31" s="434"/>
      <c r="BD31" s="434"/>
      <c r="BE31" s="434"/>
      <c r="BF31" s="471"/>
      <c r="BG31" s="471"/>
      <c r="BH31" s="471"/>
      <c r="BI31" s="471"/>
      <c r="BJ31" s="471"/>
      <c r="BK31" s="471"/>
      <c r="BL31" s="471"/>
      <c r="BM31" s="471"/>
    </row>
    <row r="32" spans="1:69" s="67" customFormat="1" ht="129" customHeight="1" thickBot="1">
      <c r="B32" s="431"/>
      <c r="C32" s="432"/>
      <c r="D32" s="432"/>
      <c r="E32" s="432"/>
      <c r="F32" s="432"/>
      <c r="G32" s="432"/>
      <c r="H32" s="432"/>
      <c r="I32" s="433"/>
      <c r="J32" s="424" t="s">
        <v>202</v>
      </c>
      <c r="K32" s="425"/>
      <c r="L32" s="425"/>
      <c r="M32" s="425"/>
      <c r="N32" s="424" t="s">
        <v>110</v>
      </c>
      <c r="O32" s="424"/>
      <c r="P32" s="424"/>
      <c r="Q32" s="424"/>
      <c r="R32" s="425" t="s">
        <v>151</v>
      </c>
      <c r="S32" s="425"/>
      <c r="T32" s="425"/>
      <c r="U32" s="425"/>
      <c r="V32" s="434" t="s">
        <v>152</v>
      </c>
      <c r="W32" s="434"/>
      <c r="X32" s="434"/>
      <c r="Y32" s="434"/>
      <c r="Z32" s="424" t="s">
        <v>204</v>
      </c>
      <c r="AA32" s="424"/>
      <c r="AB32" s="424"/>
      <c r="AC32" s="424"/>
      <c r="AD32" s="424" t="s">
        <v>110</v>
      </c>
      <c r="AE32" s="424"/>
      <c r="AF32" s="424"/>
      <c r="AG32" s="424"/>
      <c r="AH32" s="417" t="s">
        <v>154</v>
      </c>
      <c r="AI32" s="427"/>
      <c r="AJ32" s="427"/>
      <c r="AK32" s="428"/>
      <c r="AL32" s="417" t="s">
        <v>205</v>
      </c>
      <c r="AM32" s="427"/>
      <c r="AN32" s="427"/>
      <c r="AO32" s="428"/>
      <c r="AP32" s="430" t="s">
        <v>156</v>
      </c>
      <c r="AQ32" s="430"/>
      <c r="AR32" s="430"/>
      <c r="AS32" s="430"/>
      <c r="AT32" s="434" t="s">
        <v>157</v>
      </c>
      <c r="AU32" s="430"/>
      <c r="AV32" s="430"/>
      <c r="AW32" s="430"/>
      <c r="AX32" s="434" t="s">
        <v>157</v>
      </c>
      <c r="AY32" s="430"/>
      <c r="AZ32" s="430"/>
      <c r="BA32" s="430"/>
      <c r="BB32" s="434" t="s">
        <v>157</v>
      </c>
      <c r="BC32" s="430"/>
      <c r="BD32" s="430"/>
      <c r="BE32" s="430"/>
      <c r="BF32" s="471"/>
      <c r="BG32" s="398"/>
      <c r="BH32" s="398"/>
      <c r="BI32" s="398"/>
      <c r="BJ32" s="471"/>
      <c r="BK32" s="398"/>
      <c r="BL32" s="398"/>
      <c r="BM32" s="398"/>
    </row>
    <row r="33" spans="2:65" s="67" customFormat="1" ht="35.25" customHeight="1" thickBot="1">
      <c r="B33" s="431" t="s">
        <v>223</v>
      </c>
      <c r="C33" s="432"/>
      <c r="D33" s="432"/>
      <c r="E33" s="432"/>
      <c r="F33" s="432"/>
      <c r="G33" s="432"/>
      <c r="H33" s="432"/>
      <c r="I33" s="433"/>
      <c r="J33" s="434"/>
      <c r="K33" s="430"/>
      <c r="L33" s="430"/>
      <c r="M33" s="430"/>
      <c r="N33" s="434"/>
      <c r="O33" s="434"/>
      <c r="P33" s="434"/>
      <c r="Q33" s="434"/>
      <c r="R33" s="430"/>
      <c r="S33" s="430"/>
      <c r="T33" s="430"/>
      <c r="U33" s="430"/>
      <c r="V33" s="434"/>
      <c r="W33" s="434"/>
      <c r="X33" s="434"/>
      <c r="Y33" s="434"/>
      <c r="Z33" s="434"/>
      <c r="AA33" s="434"/>
      <c r="AB33" s="434"/>
      <c r="AC33" s="434"/>
      <c r="AD33" s="434"/>
      <c r="AE33" s="434"/>
      <c r="AF33" s="434"/>
      <c r="AG33" s="434"/>
      <c r="AH33" s="430"/>
      <c r="AI33" s="430"/>
      <c r="AJ33" s="430"/>
      <c r="AK33" s="430"/>
      <c r="AL33" s="430"/>
      <c r="AM33" s="430"/>
      <c r="AN33" s="430"/>
      <c r="AO33" s="430"/>
      <c r="AP33" s="430"/>
      <c r="AQ33" s="430"/>
      <c r="AR33" s="430"/>
      <c r="AS33" s="430"/>
      <c r="AT33" s="430"/>
      <c r="AU33" s="430"/>
      <c r="AV33" s="430"/>
      <c r="AW33" s="430"/>
      <c r="AX33" s="430"/>
      <c r="AY33" s="430"/>
      <c r="AZ33" s="430"/>
      <c r="BA33" s="430"/>
      <c r="BB33" s="430"/>
      <c r="BC33" s="430"/>
      <c r="BD33" s="430"/>
      <c r="BE33" s="430"/>
      <c r="BF33" s="398"/>
      <c r="BG33" s="398"/>
      <c r="BH33" s="398"/>
      <c r="BI33" s="398"/>
      <c r="BJ33" s="398"/>
      <c r="BK33" s="398"/>
      <c r="BL33" s="398"/>
      <c r="BM33" s="398"/>
    </row>
    <row r="34" spans="2:65" s="67" customFormat="1" ht="35.25" customHeight="1" thickBot="1">
      <c r="B34" s="431" t="s">
        <v>224</v>
      </c>
      <c r="C34" s="432"/>
      <c r="D34" s="432"/>
      <c r="E34" s="432"/>
      <c r="F34" s="432"/>
      <c r="G34" s="432"/>
      <c r="H34" s="432"/>
      <c r="I34" s="433"/>
      <c r="J34" s="434"/>
      <c r="K34" s="430"/>
      <c r="L34" s="430"/>
      <c r="M34" s="430"/>
      <c r="N34" s="434"/>
      <c r="O34" s="434"/>
      <c r="P34" s="434"/>
      <c r="Q34" s="434"/>
      <c r="R34" s="430"/>
      <c r="S34" s="430"/>
      <c r="T34" s="430"/>
      <c r="U34" s="430"/>
      <c r="V34" s="434"/>
      <c r="W34" s="434"/>
      <c r="X34" s="434"/>
      <c r="Y34" s="434"/>
      <c r="Z34" s="434"/>
      <c r="AA34" s="434"/>
      <c r="AB34" s="434"/>
      <c r="AC34" s="434"/>
      <c r="AD34" s="434"/>
      <c r="AE34" s="434"/>
      <c r="AF34" s="434"/>
      <c r="AG34" s="434"/>
      <c r="AH34" s="430"/>
      <c r="AI34" s="430"/>
      <c r="AJ34" s="430"/>
      <c r="AK34" s="430"/>
      <c r="AL34" s="430"/>
      <c r="AM34" s="430"/>
      <c r="AN34" s="430"/>
      <c r="AO34" s="430"/>
      <c r="AP34" s="430"/>
      <c r="AQ34" s="430"/>
      <c r="AR34" s="430"/>
      <c r="AS34" s="430"/>
      <c r="AT34" s="430"/>
      <c r="AU34" s="430"/>
      <c r="AV34" s="430"/>
      <c r="AW34" s="430"/>
      <c r="AX34" s="430"/>
      <c r="AY34" s="430"/>
      <c r="AZ34" s="430"/>
      <c r="BA34" s="430"/>
      <c r="BB34" s="430"/>
      <c r="BC34" s="430"/>
      <c r="BD34" s="430"/>
      <c r="BE34" s="430"/>
      <c r="BF34" s="398"/>
      <c r="BG34" s="398"/>
      <c r="BH34" s="398"/>
      <c r="BI34" s="398"/>
      <c r="BJ34" s="398"/>
      <c r="BK34" s="398"/>
      <c r="BL34" s="398"/>
      <c r="BM34" s="398"/>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397" t="s">
        <v>225</v>
      </c>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7"/>
      <c r="AX36" s="397"/>
      <c r="AY36" s="397"/>
      <c r="AZ36" s="397"/>
      <c r="BA36" s="397"/>
      <c r="BB36" s="397"/>
      <c r="BC36" s="397"/>
      <c r="BD36" s="397"/>
      <c r="BE36" s="397"/>
      <c r="BF36" s="397"/>
      <c r="BG36" s="397"/>
      <c r="BH36" s="397"/>
      <c r="BI36" s="397"/>
      <c r="BJ36" s="397"/>
      <c r="BK36" s="397"/>
      <c r="BL36" s="397"/>
      <c r="BM36" s="397"/>
    </row>
    <row r="37" spans="2:65" s="67" customFormat="1" ht="96" customHeight="1" thickTop="1" thickBot="1">
      <c r="B37" s="430"/>
      <c r="C37" s="430"/>
      <c r="D37" s="430"/>
      <c r="E37" s="430"/>
      <c r="F37" s="430"/>
      <c r="G37" s="430"/>
      <c r="H37" s="430"/>
      <c r="I37" s="430"/>
      <c r="J37" s="430"/>
      <c r="K37" s="430"/>
      <c r="L37" s="430"/>
      <c r="M37" s="430"/>
      <c r="N37" s="430"/>
      <c r="O37" s="470" t="s">
        <v>226</v>
      </c>
      <c r="P37" s="472"/>
      <c r="Q37" s="472"/>
      <c r="R37" s="472"/>
      <c r="S37" s="472"/>
      <c r="T37" s="472"/>
      <c r="U37" s="472"/>
      <c r="V37" s="467" t="s">
        <v>227</v>
      </c>
      <c r="W37" s="468"/>
      <c r="X37" s="469"/>
      <c r="Y37" s="431" t="s">
        <v>228</v>
      </c>
      <c r="Z37" s="432"/>
      <c r="AA37" s="432"/>
      <c r="AB37" s="432"/>
      <c r="AC37" s="432"/>
      <c r="AD37" s="432"/>
      <c r="AE37" s="473"/>
      <c r="AF37" s="453" t="s">
        <v>229</v>
      </c>
      <c r="AG37" s="454"/>
      <c r="AH37" s="454"/>
      <c r="AI37" s="454"/>
      <c r="AJ37" s="454"/>
      <c r="AK37" s="454"/>
      <c r="AL37" s="455"/>
      <c r="AM37" s="474"/>
      <c r="AN37" s="398"/>
      <c r="AO37" s="398"/>
      <c r="AP37" s="398"/>
      <c r="AQ37" s="398"/>
      <c r="AR37" s="398"/>
      <c r="AS37" s="398"/>
    </row>
    <row r="38" spans="2:65" s="67" customFormat="1" ht="35.25" customHeight="1" thickBot="1">
      <c r="B38" s="430" t="s">
        <v>230</v>
      </c>
      <c r="C38" s="430"/>
      <c r="D38" s="430"/>
      <c r="E38" s="430"/>
      <c r="F38" s="430"/>
      <c r="G38" s="430"/>
      <c r="H38" s="430"/>
      <c r="I38" s="430"/>
      <c r="J38" s="430"/>
      <c r="K38" s="430"/>
      <c r="L38" s="430"/>
      <c r="M38" s="430"/>
      <c r="N38" s="430"/>
      <c r="O38" s="461">
        <v>0</v>
      </c>
      <c r="P38" s="462"/>
      <c r="Q38" s="462"/>
      <c r="R38" s="462"/>
      <c r="S38" s="462"/>
      <c r="T38" s="392" t="s">
        <v>114</v>
      </c>
      <c r="U38" s="393"/>
      <c r="V38" s="492"/>
      <c r="W38" s="493"/>
      <c r="X38" s="494"/>
      <c r="Y38" s="87"/>
      <c r="Z38" s="462">
        <v>1030000</v>
      </c>
      <c r="AA38" s="462"/>
      <c r="AB38" s="462"/>
      <c r="AC38" s="462"/>
      <c r="AD38" s="392" t="s">
        <v>114</v>
      </c>
      <c r="AE38" s="393"/>
      <c r="AF38" s="464">
        <f>ROUNDDOWN(MIN(O38,Y38),-3)</f>
        <v>0</v>
      </c>
      <c r="AG38" s="465"/>
      <c r="AH38" s="465"/>
      <c r="AI38" s="465"/>
      <c r="AJ38" s="465"/>
      <c r="AK38" s="401" t="s">
        <v>114</v>
      </c>
      <c r="AL38" s="466"/>
      <c r="AM38" s="398"/>
      <c r="AN38" s="398"/>
      <c r="AO38" s="398"/>
      <c r="AP38" s="398"/>
      <c r="AQ38" s="398"/>
      <c r="AR38" s="398"/>
      <c r="AS38" s="398"/>
      <c r="AT38" s="88"/>
      <c r="AU38" s="88"/>
      <c r="AV38" s="88"/>
    </row>
    <row r="39" spans="2:65" s="67" customFormat="1" ht="65.25" customHeight="1" thickTop="1">
      <c r="B39" s="484" t="s">
        <v>231</v>
      </c>
      <c r="C39" s="401"/>
      <c r="D39" s="401"/>
      <c r="E39" s="401"/>
      <c r="F39" s="401"/>
      <c r="G39" s="401"/>
      <c r="H39" s="401"/>
      <c r="I39" s="401"/>
      <c r="J39" s="401"/>
      <c r="K39" s="401"/>
      <c r="L39" s="401"/>
      <c r="M39" s="401"/>
      <c r="N39" s="401"/>
      <c r="O39" s="485">
        <v>0</v>
      </c>
      <c r="P39" s="465"/>
      <c r="Q39" s="465"/>
      <c r="R39" s="465"/>
      <c r="S39" s="465"/>
      <c r="T39" s="401" t="s">
        <v>114</v>
      </c>
      <c r="U39" s="402"/>
      <c r="V39" s="400" t="s">
        <v>109</v>
      </c>
      <c r="W39" s="401"/>
      <c r="X39" s="402"/>
      <c r="Y39" s="89"/>
      <c r="Z39" s="465">
        <v>310000</v>
      </c>
      <c r="AA39" s="465"/>
      <c r="AB39" s="465"/>
      <c r="AC39" s="465"/>
      <c r="AD39" s="401" t="s">
        <v>114</v>
      </c>
      <c r="AE39" s="401"/>
      <c r="AF39" s="488">
        <f>ROUNDDOWN(MIN(O39,IF(V39="無",Z39,Z40)),-3)</f>
        <v>0</v>
      </c>
      <c r="AG39" s="489"/>
      <c r="AH39" s="489"/>
      <c r="AI39" s="489"/>
      <c r="AJ39" s="489"/>
      <c r="AK39" s="475" t="s">
        <v>114</v>
      </c>
      <c r="AL39" s="476"/>
      <c r="AM39" s="398"/>
      <c r="AN39" s="398"/>
      <c r="AO39" s="398"/>
      <c r="AP39" s="398"/>
      <c r="AQ39" s="398"/>
      <c r="AR39" s="398"/>
      <c r="AS39" s="398"/>
      <c r="AU39" s="67" t="s">
        <v>232</v>
      </c>
    </row>
    <row r="40" spans="2:65" s="67" customFormat="1" ht="65.25" customHeight="1" thickBot="1">
      <c r="B40" s="403"/>
      <c r="C40" s="404"/>
      <c r="D40" s="404"/>
      <c r="E40" s="404"/>
      <c r="F40" s="404"/>
      <c r="G40" s="404"/>
      <c r="H40" s="404"/>
      <c r="I40" s="404"/>
      <c r="J40" s="404"/>
      <c r="K40" s="404"/>
      <c r="L40" s="404"/>
      <c r="M40" s="404"/>
      <c r="N40" s="404"/>
      <c r="O40" s="486"/>
      <c r="P40" s="487"/>
      <c r="Q40" s="487"/>
      <c r="R40" s="487"/>
      <c r="S40" s="487"/>
      <c r="T40" s="404"/>
      <c r="U40" s="405"/>
      <c r="V40" s="403"/>
      <c r="W40" s="404"/>
      <c r="X40" s="405"/>
      <c r="Y40" s="90"/>
      <c r="Z40" s="479">
        <v>378000</v>
      </c>
      <c r="AA40" s="479"/>
      <c r="AB40" s="479"/>
      <c r="AC40" s="479"/>
      <c r="AD40" s="480" t="s">
        <v>233</v>
      </c>
      <c r="AE40" s="481"/>
      <c r="AF40" s="490"/>
      <c r="AG40" s="491"/>
      <c r="AH40" s="491"/>
      <c r="AI40" s="491"/>
      <c r="AJ40" s="491"/>
      <c r="AK40" s="477"/>
      <c r="AL40" s="478"/>
      <c r="AM40" s="76"/>
      <c r="AN40" s="76"/>
      <c r="AO40" s="76"/>
      <c r="AP40" s="76"/>
      <c r="AQ40" s="76"/>
      <c r="AR40" s="76"/>
      <c r="AS40" s="76"/>
    </row>
    <row r="41" spans="2:65" ht="82.5" customHeight="1">
      <c r="B41" s="482" t="s">
        <v>234</v>
      </c>
      <c r="C41" s="483"/>
      <c r="D41" s="483"/>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3"/>
      <c r="AI41" s="483"/>
      <c r="AJ41" s="483"/>
      <c r="AK41" s="483"/>
      <c r="AL41" s="483"/>
      <c r="AM41" s="483"/>
      <c r="AN41" s="483"/>
      <c r="AO41" s="483"/>
      <c r="AP41" s="483"/>
      <c r="AQ41" s="483"/>
      <c r="AR41" s="483"/>
      <c r="AS41" s="483"/>
      <c r="AT41" s="483"/>
      <c r="AU41" s="483"/>
      <c r="AV41" s="483"/>
      <c r="AW41" s="483"/>
      <c r="AX41" s="483"/>
      <c r="AY41" s="483"/>
      <c r="AZ41" s="483"/>
      <c r="BA41" s="483"/>
      <c r="BB41" s="483"/>
      <c r="BC41" s="483"/>
      <c r="BD41" s="483"/>
      <c r="BE41" s="483"/>
      <c r="BF41" s="483"/>
      <c r="BG41" s="483"/>
      <c r="BH41" s="483"/>
      <c r="BI41" s="483"/>
      <c r="BJ41" s="483"/>
      <c r="BK41" s="483"/>
      <c r="BL41" s="483"/>
      <c r="BM41" s="483"/>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election activeCell="R16" sqref="R16"/>
    </sheetView>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102" t="s">
        <v>59</v>
      </c>
      <c r="D1" s="103" t="s">
        <v>60</v>
      </c>
      <c r="F1" s="103" t="s">
        <v>61</v>
      </c>
      <c r="H1" s="153" t="s">
        <v>343</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94.5">
      <c r="B3" s="1" t="s">
        <v>62</v>
      </c>
      <c r="D3" s="2" t="s">
        <v>276</v>
      </c>
      <c r="F3" s="2" t="s">
        <v>63</v>
      </c>
      <c r="H3" s="160" t="s">
        <v>357</v>
      </c>
      <c r="I3" s="160" t="s">
        <v>358</v>
      </c>
      <c r="J3" s="160" t="s">
        <v>359</v>
      </c>
      <c r="K3" s="160" t="s">
        <v>360</v>
      </c>
      <c r="L3" s="160" t="s">
        <v>361</v>
      </c>
      <c r="M3" s="160" t="s">
        <v>362</v>
      </c>
      <c r="N3" s="160" t="s">
        <v>363</v>
      </c>
      <c r="O3" s="160" t="s">
        <v>364</v>
      </c>
      <c r="P3" s="160" t="s">
        <v>365</v>
      </c>
      <c r="Q3" s="160" t="s">
        <v>366</v>
      </c>
      <c r="R3" s="160" t="s">
        <v>367</v>
      </c>
      <c r="S3" s="160" t="s">
        <v>368</v>
      </c>
      <c r="T3" s="238" t="s">
        <v>429</v>
      </c>
      <c r="U3" s="238" t="s">
        <v>428</v>
      </c>
      <c r="V3" s="160" t="s">
        <v>369</v>
      </c>
    </row>
    <row r="4" spans="2:22">
      <c r="B4" s="1" t="s">
        <v>64</v>
      </c>
      <c r="D4" s="2" t="s">
        <v>277</v>
      </c>
      <c r="F4" s="2" t="s">
        <v>65</v>
      </c>
      <c r="H4" s="154" t="s">
        <v>344</v>
      </c>
      <c r="I4" s="154" t="s">
        <v>344</v>
      </c>
      <c r="J4" s="154" t="s">
        <v>349</v>
      </c>
      <c r="K4" s="154" t="s">
        <v>354</v>
      </c>
      <c r="L4" s="154" t="s">
        <v>354</v>
      </c>
      <c r="M4" s="154" t="s">
        <v>352</v>
      </c>
      <c r="N4" s="154" t="s">
        <v>354</v>
      </c>
      <c r="O4" s="154" t="s">
        <v>354</v>
      </c>
      <c r="P4" s="154" t="s">
        <v>352</v>
      </c>
      <c r="Q4" s="154" t="s">
        <v>352</v>
      </c>
      <c r="R4" s="154" t="s">
        <v>354</v>
      </c>
      <c r="S4" s="154" t="s">
        <v>355</v>
      </c>
      <c r="T4" s="154"/>
      <c r="U4" s="154"/>
      <c r="V4" s="154" t="s">
        <v>354</v>
      </c>
    </row>
    <row r="5" spans="2:22">
      <c r="B5" s="1" t="s">
        <v>66</v>
      </c>
      <c r="D5" s="2" t="s">
        <v>278</v>
      </c>
      <c r="F5" s="2" t="s">
        <v>67</v>
      </c>
      <c r="H5" s="154" t="s">
        <v>345</v>
      </c>
      <c r="I5" s="154" t="s">
        <v>345</v>
      </c>
      <c r="J5" s="154" t="s">
        <v>350</v>
      </c>
      <c r="K5" s="154"/>
      <c r="L5" s="154"/>
      <c r="M5" s="154" t="s">
        <v>345</v>
      </c>
      <c r="N5" s="154"/>
      <c r="O5" s="154"/>
      <c r="P5" s="154" t="s">
        <v>353</v>
      </c>
      <c r="Q5" s="154" t="s">
        <v>353</v>
      </c>
      <c r="R5" s="154"/>
      <c r="S5" s="154" t="s">
        <v>356</v>
      </c>
      <c r="T5" s="154"/>
      <c r="U5" s="154"/>
      <c r="V5" s="154"/>
    </row>
    <row r="6" spans="2:22">
      <c r="B6" s="1" t="s">
        <v>68</v>
      </c>
      <c r="D6" s="2" t="s">
        <v>279</v>
      </c>
      <c r="F6" s="2" t="s">
        <v>69</v>
      </c>
      <c r="H6" s="154" t="s">
        <v>347</v>
      </c>
      <c r="I6" s="154" t="s">
        <v>347</v>
      </c>
      <c r="J6" s="154" t="s">
        <v>351</v>
      </c>
      <c r="K6" s="154"/>
      <c r="L6" s="154"/>
      <c r="M6" s="154"/>
      <c r="N6" s="154"/>
      <c r="O6" s="154"/>
      <c r="P6" s="154"/>
      <c r="Q6" s="154"/>
      <c r="R6" s="154"/>
      <c r="S6" s="154"/>
      <c r="T6" s="154"/>
      <c r="U6" s="154"/>
      <c r="V6" s="154"/>
    </row>
    <row r="7" spans="2:22">
      <c r="B7" s="1" t="s">
        <v>70</v>
      </c>
      <c r="D7" s="2" t="s">
        <v>280</v>
      </c>
      <c r="F7" s="2" t="s">
        <v>71</v>
      </c>
      <c r="H7" s="154" t="s">
        <v>346</v>
      </c>
      <c r="I7" s="154" t="s">
        <v>346</v>
      </c>
      <c r="J7" s="154"/>
      <c r="K7" s="154"/>
      <c r="L7" s="154"/>
      <c r="M7" s="154"/>
      <c r="N7" s="154"/>
      <c r="O7" s="154"/>
      <c r="P7" s="154"/>
      <c r="Q7" s="154"/>
      <c r="R7" s="154"/>
      <c r="S7" s="154"/>
      <c r="T7" s="154"/>
      <c r="U7" s="154"/>
      <c r="V7" s="154"/>
    </row>
    <row r="8" spans="2:22">
      <c r="B8" s="1" t="s">
        <v>72</v>
      </c>
      <c r="F8" s="2" t="s">
        <v>73</v>
      </c>
      <c r="H8" s="154" t="s">
        <v>348</v>
      </c>
      <c r="I8" s="154"/>
      <c r="J8" s="154"/>
      <c r="K8" s="154"/>
      <c r="L8" s="154"/>
      <c r="M8" s="154"/>
      <c r="N8" s="154"/>
      <c r="O8" s="154"/>
      <c r="P8" s="154"/>
      <c r="Q8" s="154"/>
      <c r="R8" s="154"/>
      <c r="S8" s="154"/>
      <c r="T8" s="154"/>
      <c r="U8" s="154"/>
      <c r="V8" s="154"/>
    </row>
    <row r="9" spans="2:22">
      <c r="B9" s="1" t="s">
        <v>74</v>
      </c>
      <c r="F9" s="2" t="s">
        <v>75</v>
      </c>
      <c r="H9" s="1"/>
      <c r="I9" s="1"/>
      <c r="J9" s="1"/>
      <c r="K9" s="1"/>
    </row>
    <row r="10" spans="2:22">
      <c r="B10" s="1" t="s">
        <v>76</v>
      </c>
      <c r="F10" s="2" t="s">
        <v>326</v>
      </c>
      <c r="H10" s="1"/>
      <c r="I10" s="1"/>
      <c r="J10" s="1"/>
      <c r="K10" s="1"/>
    </row>
    <row r="11" spans="2:22">
      <c r="B11" s="1" t="s">
        <v>77</v>
      </c>
      <c r="H11" s="1"/>
      <c r="I11" s="1"/>
      <c r="J11" s="1"/>
      <c r="K11" s="1"/>
      <c r="T11" s="1" t="s">
        <v>414</v>
      </c>
    </row>
    <row r="12" spans="2:22">
      <c r="B12" s="1" t="s">
        <v>78</v>
      </c>
      <c r="H12" s="1"/>
      <c r="I12" s="1"/>
      <c r="J12" s="1"/>
      <c r="K12" s="1"/>
      <c r="T12" s="1" t="s">
        <v>415</v>
      </c>
    </row>
    <row r="13" spans="2:22">
      <c r="B13" s="1" t="s">
        <v>79</v>
      </c>
      <c r="H13" s="148"/>
      <c r="I13" s="150"/>
      <c r="J13" s="151"/>
      <c r="K13" s="151"/>
      <c r="L13" s="151"/>
      <c r="M13" s="151"/>
    </row>
    <row r="14" spans="2:22">
      <c r="B14" s="1" t="s">
        <v>80</v>
      </c>
      <c r="H14" s="148"/>
      <c r="I14" s="152"/>
      <c r="J14" s="149"/>
      <c r="K14" s="149"/>
      <c r="L14" s="149"/>
      <c r="M14" s="149"/>
    </row>
    <row r="15" spans="2:22">
      <c r="B15" s="236" t="s">
        <v>409</v>
      </c>
      <c r="H15" s="148"/>
      <c r="I15" s="152"/>
      <c r="J15" s="149"/>
      <c r="K15" s="149"/>
      <c r="L15" s="149"/>
      <c r="M15" s="149"/>
    </row>
    <row r="16" spans="2:22">
      <c r="B16" s="236" t="s">
        <v>81</v>
      </c>
      <c r="H16" s="148"/>
      <c r="I16" s="152"/>
      <c r="J16" s="149"/>
      <c r="K16" s="149"/>
      <c r="L16" s="149"/>
      <c r="M16" s="149"/>
    </row>
    <row r="17" spans="2:13">
      <c r="B17" s="236" t="s">
        <v>430</v>
      </c>
      <c r="H17" s="148"/>
      <c r="I17" s="152"/>
      <c r="J17" s="149"/>
      <c r="K17" s="149"/>
      <c r="L17" s="149"/>
      <c r="M17" s="149"/>
    </row>
    <row r="18" spans="2:13">
      <c r="B18" s="236" t="s">
        <v>433</v>
      </c>
      <c r="H18" s="148"/>
      <c r="I18" s="152"/>
      <c r="J18" s="149"/>
      <c r="K18" s="149"/>
      <c r="L18" s="149"/>
      <c r="M18" s="149"/>
    </row>
    <row r="19" spans="2:13">
      <c r="B19" s="236"/>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254</v>
      </c>
      <c r="D22" s="103" t="s">
        <v>283</v>
      </c>
      <c r="H22" s="153" t="s">
        <v>370</v>
      </c>
      <c r="I22" s="154"/>
      <c r="J22" s="154"/>
      <c r="K22" s="154"/>
      <c r="L22" s="154"/>
      <c r="M22" s="154"/>
    </row>
    <row r="23" spans="2:13">
      <c r="H23" s="154"/>
      <c r="I23" s="154"/>
      <c r="J23" s="154"/>
      <c r="K23" s="154"/>
      <c r="L23" s="154"/>
      <c r="M23" s="154"/>
    </row>
    <row r="24" spans="2:13" ht="42">
      <c r="B24" s="1" t="s">
        <v>412</v>
      </c>
      <c r="C24" s="1" t="s">
        <v>256</v>
      </c>
      <c r="D24" s="2" t="s">
        <v>284</v>
      </c>
      <c r="H24" s="155"/>
      <c r="I24" s="156" t="s">
        <v>371</v>
      </c>
      <c r="J24" s="157" t="s">
        <v>372</v>
      </c>
      <c r="K24" s="157" t="s">
        <v>373</v>
      </c>
      <c r="L24" s="157" t="s">
        <v>374</v>
      </c>
      <c r="M24" s="157" t="s">
        <v>375</v>
      </c>
    </row>
    <row r="25" spans="2:13">
      <c r="B25" s="1" t="s">
        <v>274</v>
      </c>
      <c r="C25" s="1" t="s">
        <v>260</v>
      </c>
      <c r="D25" s="2" t="s">
        <v>285</v>
      </c>
      <c r="H25" s="155" t="s">
        <v>376</v>
      </c>
      <c r="I25" s="158" t="s">
        <v>377</v>
      </c>
      <c r="J25" s="159">
        <v>0.5</v>
      </c>
      <c r="K25" s="159" t="s">
        <v>378</v>
      </c>
      <c r="L25" s="159">
        <v>0.5</v>
      </c>
      <c r="M25" s="159">
        <v>1</v>
      </c>
    </row>
    <row r="26" spans="2:13">
      <c r="B26" s="1" t="s">
        <v>275</v>
      </c>
      <c r="C26" s="1" t="s">
        <v>261</v>
      </c>
      <c r="D26" s="2" t="s">
        <v>286</v>
      </c>
      <c r="H26" s="155" t="s">
        <v>379</v>
      </c>
      <c r="I26" s="158" t="s">
        <v>377</v>
      </c>
      <c r="J26" s="159">
        <v>0.75</v>
      </c>
      <c r="K26" s="159" t="s">
        <v>380</v>
      </c>
      <c r="L26" s="159">
        <v>0.5</v>
      </c>
      <c r="M26" s="159">
        <v>0.66666666666666663</v>
      </c>
    </row>
    <row r="27" spans="2:13">
      <c r="B27" s="1" t="s">
        <v>267</v>
      </c>
      <c r="C27" s="1" t="s">
        <v>268</v>
      </c>
      <c r="D27" s="2" t="s">
        <v>287</v>
      </c>
      <c r="H27" s="155" t="s">
        <v>381</v>
      </c>
      <c r="I27" s="158" t="s">
        <v>377</v>
      </c>
      <c r="J27" s="159">
        <v>0.33333333333333331</v>
      </c>
      <c r="K27" s="159" t="s">
        <v>380</v>
      </c>
      <c r="L27" s="159">
        <v>0.33333333333333331</v>
      </c>
      <c r="M27" s="159">
        <v>1</v>
      </c>
    </row>
    <row r="28" spans="2:13">
      <c r="B28" s="1" t="s">
        <v>411</v>
      </c>
      <c r="C28" s="1" t="s">
        <v>255</v>
      </c>
      <c r="D28" s="2" t="s">
        <v>288</v>
      </c>
      <c r="H28" s="155" t="s">
        <v>382</v>
      </c>
      <c r="I28" s="158" t="s">
        <v>383</v>
      </c>
      <c r="J28" s="159" t="s">
        <v>384</v>
      </c>
      <c r="K28" s="159" t="s">
        <v>380</v>
      </c>
      <c r="L28" s="159">
        <v>0.5</v>
      </c>
      <c r="M28" s="159">
        <v>0.5</v>
      </c>
    </row>
    <row r="29" spans="2:13">
      <c r="B29" s="1" t="s">
        <v>269</v>
      </c>
      <c r="C29" s="1" t="s">
        <v>257</v>
      </c>
      <c r="D29" s="2" t="s">
        <v>289</v>
      </c>
      <c r="H29" s="155" t="s">
        <v>385</v>
      </c>
      <c r="I29" s="158" t="s">
        <v>383</v>
      </c>
      <c r="J29" s="159" t="s">
        <v>384</v>
      </c>
      <c r="K29" s="159" t="s">
        <v>380</v>
      </c>
      <c r="L29" s="159">
        <v>0.5</v>
      </c>
      <c r="M29" s="159">
        <v>0.5</v>
      </c>
    </row>
    <row r="30" spans="2:13">
      <c r="B30" s="1" t="s">
        <v>270</v>
      </c>
      <c r="C30" s="1" t="s">
        <v>258</v>
      </c>
      <c r="D30" s="2" t="s">
        <v>290</v>
      </c>
      <c r="H30" s="155" t="s">
        <v>386</v>
      </c>
      <c r="I30" s="158" t="s">
        <v>387</v>
      </c>
      <c r="J30" s="159" t="s">
        <v>384</v>
      </c>
      <c r="K30" s="159" t="s">
        <v>380</v>
      </c>
      <c r="L30" s="159">
        <v>0.5</v>
      </c>
      <c r="M30" s="159">
        <v>0.5</v>
      </c>
    </row>
    <row r="31" spans="2:13">
      <c r="B31" s="1" t="s">
        <v>271</v>
      </c>
      <c r="C31" s="1" t="s">
        <v>259</v>
      </c>
      <c r="D31" s="2" t="s">
        <v>291</v>
      </c>
      <c r="H31" s="155" t="s">
        <v>388</v>
      </c>
      <c r="I31" s="158" t="s">
        <v>389</v>
      </c>
      <c r="J31" s="159">
        <v>0.66666666666666663</v>
      </c>
      <c r="K31" s="159" t="s">
        <v>380</v>
      </c>
      <c r="L31" s="159">
        <v>0.33333333333333331</v>
      </c>
      <c r="M31" s="159">
        <v>0.5</v>
      </c>
    </row>
    <row r="32" spans="2:13">
      <c r="B32" s="1" t="s">
        <v>272</v>
      </c>
      <c r="C32" s="1" t="s">
        <v>262</v>
      </c>
      <c r="D32" s="2" t="s">
        <v>292</v>
      </c>
      <c r="H32" s="155" t="s">
        <v>390</v>
      </c>
      <c r="I32" s="158" t="s">
        <v>391</v>
      </c>
      <c r="J32" s="159">
        <v>0.66666666666666663</v>
      </c>
      <c r="K32" s="159" t="s">
        <v>380</v>
      </c>
      <c r="L32" s="159">
        <v>0.33333333333333331</v>
      </c>
      <c r="M32" s="159">
        <v>0.5</v>
      </c>
    </row>
    <row r="33" spans="1:13">
      <c r="B33" s="1" t="s">
        <v>273</v>
      </c>
      <c r="D33" s="2" t="s">
        <v>293</v>
      </c>
      <c r="H33" s="155" t="s">
        <v>392</v>
      </c>
      <c r="I33" s="158" t="s">
        <v>377</v>
      </c>
      <c r="J33" s="159">
        <v>0.5</v>
      </c>
      <c r="K33" s="159" t="s">
        <v>380</v>
      </c>
      <c r="L33" s="159">
        <v>0.5</v>
      </c>
      <c r="M33" s="159">
        <v>1</v>
      </c>
    </row>
    <row r="34" spans="1:13">
      <c r="D34" s="2" t="s">
        <v>294</v>
      </c>
      <c r="H34" s="155" t="s">
        <v>393</v>
      </c>
      <c r="I34" s="158" t="s">
        <v>377</v>
      </c>
      <c r="J34" s="159">
        <v>0.5</v>
      </c>
      <c r="K34" s="159" t="s">
        <v>380</v>
      </c>
      <c r="L34" s="159">
        <v>0.5</v>
      </c>
      <c r="M34" s="159">
        <v>1</v>
      </c>
    </row>
    <row r="35" spans="1:13">
      <c r="D35" s="2" t="s">
        <v>295</v>
      </c>
      <c r="H35" s="155" t="s">
        <v>394</v>
      </c>
      <c r="I35" s="158" t="s">
        <v>377</v>
      </c>
      <c r="J35" s="159">
        <v>0.5</v>
      </c>
      <c r="K35" s="159" t="s">
        <v>380</v>
      </c>
      <c r="L35" s="159">
        <v>0.5</v>
      </c>
      <c r="M35" s="159">
        <v>1</v>
      </c>
    </row>
    <row r="36" spans="1:13">
      <c r="D36" s="2" t="s">
        <v>296</v>
      </c>
      <c r="H36" s="155" t="s">
        <v>395</v>
      </c>
      <c r="I36" s="158" t="s">
        <v>396</v>
      </c>
      <c r="J36" s="159" t="s">
        <v>397</v>
      </c>
      <c r="K36" s="159" t="s">
        <v>398</v>
      </c>
      <c r="L36" s="159" t="s">
        <v>397</v>
      </c>
      <c r="M36" s="159">
        <v>1</v>
      </c>
    </row>
    <row r="37" spans="1:13">
      <c r="D37" s="2" t="s">
        <v>297</v>
      </c>
      <c r="H37" s="155" t="s">
        <v>410</v>
      </c>
      <c r="I37" s="158" t="s">
        <v>377</v>
      </c>
      <c r="J37" s="159">
        <v>0.5</v>
      </c>
      <c r="K37" s="159" t="s">
        <v>380</v>
      </c>
      <c r="L37" s="159">
        <v>0.5</v>
      </c>
      <c r="M37" s="159">
        <v>1</v>
      </c>
    </row>
    <row r="38" spans="1:13">
      <c r="D38" s="2" t="s">
        <v>298</v>
      </c>
      <c r="H38" s="237" t="s">
        <v>434</v>
      </c>
      <c r="I38" s="158" t="s">
        <v>387</v>
      </c>
      <c r="J38" s="159">
        <v>0.66666666666666663</v>
      </c>
      <c r="K38" s="159" t="s">
        <v>380</v>
      </c>
      <c r="L38" s="159">
        <v>0.33333333333333331</v>
      </c>
      <c r="M38" s="159">
        <v>0.5</v>
      </c>
    </row>
    <row r="39" spans="1:13">
      <c r="D39" s="2" t="s">
        <v>299</v>
      </c>
      <c r="H39" s="237" t="s">
        <v>435</v>
      </c>
      <c r="I39" s="158" t="s">
        <v>387</v>
      </c>
      <c r="J39" s="159" t="s">
        <v>384</v>
      </c>
      <c r="K39" s="159" t="s">
        <v>380</v>
      </c>
      <c r="L39" s="159">
        <v>0.5</v>
      </c>
      <c r="M39" s="159">
        <v>0.5</v>
      </c>
    </row>
    <row r="40" spans="1:13">
      <c r="D40" s="2" t="s">
        <v>300</v>
      </c>
      <c r="H40" s="155" t="s">
        <v>399</v>
      </c>
      <c r="I40" s="158" t="s">
        <v>377</v>
      </c>
      <c r="J40" s="159">
        <v>0.33333333333333331</v>
      </c>
      <c r="K40" s="159" t="s">
        <v>380</v>
      </c>
      <c r="L40" s="159">
        <v>0.33333333333333331</v>
      </c>
      <c r="M40" s="159">
        <v>1</v>
      </c>
    </row>
    <row r="41" spans="1:13">
      <c r="D41" s="2" t="s">
        <v>301</v>
      </c>
      <c r="H41" s="1"/>
      <c r="I41" s="1"/>
      <c r="J41" s="1"/>
      <c r="K41" s="1"/>
    </row>
    <row r="42" spans="1:13">
      <c r="D42" s="2" t="s">
        <v>302</v>
      </c>
      <c r="H42" s="1"/>
      <c r="I42" s="1"/>
      <c r="J42" s="1"/>
      <c r="K42" s="1"/>
    </row>
    <row r="43" spans="1:13">
      <c r="D43" s="2" t="s">
        <v>303</v>
      </c>
      <c r="H43" s="1"/>
      <c r="I43" s="1"/>
      <c r="J43" s="1"/>
      <c r="K43" s="1"/>
    </row>
    <row r="44" spans="1:13">
      <c r="D44" s="2" t="s">
        <v>304</v>
      </c>
      <c r="H44" s="1"/>
      <c r="I44" s="1"/>
      <c r="J44" s="1"/>
      <c r="K44" s="1"/>
    </row>
    <row r="45" spans="1:13">
      <c r="D45" s="2" t="s">
        <v>305</v>
      </c>
      <c r="H45" s="1"/>
      <c r="I45" s="1"/>
      <c r="J45" s="1"/>
      <c r="K45" s="1"/>
    </row>
    <row r="46" spans="1:13">
      <c r="H46" s="1"/>
      <c r="I46" s="1"/>
      <c r="J46" s="1"/>
      <c r="K46" s="1"/>
    </row>
    <row r="47" spans="1:13">
      <c r="A47" s="1">
        <v>9</v>
      </c>
      <c r="B47" s="102" t="s">
        <v>306</v>
      </c>
      <c r="H47" s="1"/>
      <c r="I47" s="1"/>
      <c r="J47" s="1"/>
      <c r="K47" s="1"/>
    </row>
    <row r="48" spans="1:13">
      <c r="H48" s="1"/>
      <c r="I48" s="1"/>
      <c r="J48" s="1"/>
      <c r="K48" s="1"/>
    </row>
    <row r="49" spans="1:11" ht="27">
      <c r="B49" s="104" t="s">
        <v>311</v>
      </c>
      <c r="H49" s="1"/>
      <c r="I49" s="1"/>
      <c r="J49" s="1"/>
      <c r="K49" s="1"/>
    </row>
    <row r="50" spans="1:11">
      <c r="B50" s="104" t="s">
        <v>312</v>
      </c>
      <c r="H50" s="1"/>
      <c r="I50" s="1"/>
      <c r="J50" s="1"/>
      <c r="K50" s="1"/>
    </row>
    <row r="51" spans="1:11">
      <c r="B51" s="104" t="s">
        <v>307</v>
      </c>
      <c r="H51" s="1"/>
      <c r="I51" s="1"/>
      <c r="J51" s="1"/>
      <c r="K51" s="1"/>
    </row>
    <row r="52" spans="1:11">
      <c r="B52" s="104" t="s">
        <v>308</v>
      </c>
      <c r="H52" s="1"/>
      <c r="I52" s="1"/>
      <c r="J52" s="1"/>
      <c r="K52" s="1"/>
    </row>
    <row r="53" spans="1:11">
      <c r="B53" s="104" t="s">
        <v>309</v>
      </c>
      <c r="H53" s="1"/>
      <c r="I53" s="1"/>
      <c r="J53" s="1"/>
      <c r="K53" s="1"/>
    </row>
    <row r="54" spans="1:11">
      <c r="B54" s="104" t="s">
        <v>310</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319</v>
      </c>
      <c r="H58" s="1"/>
      <c r="I58" s="1"/>
      <c r="J58" s="1"/>
      <c r="K58" s="1"/>
    </row>
    <row r="59" spans="1:11">
      <c r="B59" s="1" t="s">
        <v>320</v>
      </c>
      <c r="H59" s="1"/>
      <c r="I59" s="1"/>
      <c r="J59" s="1"/>
      <c r="K59" s="1"/>
    </row>
    <row r="60" spans="1:11">
      <c r="B60" s="1" t="s">
        <v>321</v>
      </c>
      <c r="H60" s="1"/>
      <c r="I60" s="1"/>
      <c r="J60" s="1"/>
      <c r="K60" s="1"/>
    </row>
    <row r="61" spans="1:11">
      <c r="B61" s="1" t="s">
        <v>322</v>
      </c>
      <c r="H61" s="1"/>
      <c r="I61" s="1"/>
      <c r="J61" s="1"/>
      <c r="K61" s="1"/>
    </row>
    <row r="62" spans="1:11">
      <c r="H62" s="1"/>
      <c r="I62" s="1"/>
      <c r="J62" s="1"/>
      <c r="K62" s="1"/>
    </row>
    <row r="63" spans="1:11">
      <c r="B63" s="1" t="s">
        <v>323</v>
      </c>
      <c r="H63" s="1"/>
      <c r="I63" s="1"/>
      <c r="J63" s="1"/>
      <c r="K63" s="1"/>
    </row>
    <row r="64" spans="1:11">
      <c r="B64" s="1" t="s">
        <v>325</v>
      </c>
      <c r="C64" s="113">
        <v>378000</v>
      </c>
      <c r="H64" s="1"/>
      <c r="I64" s="1"/>
      <c r="J64" s="1"/>
      <c r="K64" s="1"/>
    </row>
    <row r="65" spans="2:11">
      <c r="B65" s="1" t="s">
        <v>324</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25</vt:i4>
      </vt:variant>
    </vt:vector>
  </HeadingPairs>
  <TitlesOfParts>
    <vt:vector size="34" baseType="lpstr">
      <vt:lpstr>（様式2）事業費内訳書</vt:lpstr>
      <vt:lpstr>１6 新興感染症（病室）</vt:lpstr>
      <vt:lpstr>１6 新興感染症（病室以外）</vt:lpstr>
      <vt:lpstr>【記載例】（様式2）事業費内訳書</vt:lpstr>
      <vt:lpstr>【記載例】１6 新興感染症（病室）</vt:lpstr>
      <vt:lpstr>【記載例】１6 新興感染症（病室以外）</vt:lpstr>
      <vt:lpstr>12-1 スプリンクラー（総括表）見直し前</vt:lpstr>
      <vt:lpstr>12-2スプリンクラー（個別計画書）見直し前</vt:lpstr>
      <vt:lpstr>管理用（このシートは削除しないでください）</vt:lpstr>
      <vt:lpstr>'（様式2）事業費内訳書'!Print_Area</vt:lpstr>
      <vt:lpstr>'【記載例】（様式2）事業費内訳書'!Print_Area</vt:lpstr>
      <vt:lpstr>'【記載例】１6 新興感染症（病室）'!Print_Area</vt:lpstr>
      <vt:lpstr>'【記載例】１6 新興感染症（病室以外）'!Print_Area</vt:lpstr>
      <vt:lpstr>'12-1 スプリンクラー（総括表）見直し前'!Print_Area</vt:lpstr>
      <vt:lpstr>'12-2スプリンクラー（個別計画書）見直し前'!Print_Area</vt:lpstr>
      <vt:lpstr>'１6 新興感染症（病室）'!Print_Area</vt:lpstr>
      <vt:lpstr>'１6 新興感染症（病室以外）'!Print_Area</vt:lpstr>
      <vt:lpstr>'管理用（このシートは削除しないでください）'!Print_Area</vt:lpstr>
      <vt:lpstr>'（様式2）事業費内訳書'!Print_Titles</vt:lpstr>
      <vt:lpstr>'【記載例】（様式2）事業費内訳書'!Print_Titles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SG16200のC20-2401</cp:lastModifiedBy>
  <cp:lastPrinted>2024-02-29T12:10:19Z</cp:lastPrinted>
  <dcterms:created xsi:type="dcterms:W3CDTF">2000-07-04T04:40:42Z</dcterms:created>
  <dcterms:modified xsi:type="dcterms:W3CDTF">2025-08-15T05:23:45Z</dcterms:modified>
</cp:coreProperties>
</file>