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L:\03薬事指導\_販売関係\新型コロナ薬局支援\R8.1_医療福祉応援金事業\99_申請手続きなど\02_医療介護支援等パッケージ\◆実績報告\"/>
    </mc:Choice>
  </mc:AlternateContent>
  <xr:revisionPtr revIDLastSave="0" documentId="13_ncr:1_{8200B1F5-17F4-4DBF-ADC8-4D46B9BD8D1E}" xr6:coauthVersionLast="47" xr6:coauthVersionMax="47" xr10:uidLastSave="{00000000-0000-0000-0000-000000000000}"/>
  <bookViews>
    <workbookView xWindow="-110" yWindow="-110" windowWidth="19420" windowHeight="10300" tabRatio="836"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【総額及び平均額】賃上げ支援事業実績報告書!$A$9:$AA$25</definedName>
    <definedName name="_xlnm._FilterDatabase" localSheetId="1" hidden="1">'別紙（2.0％超部分算定シート）'!$A$3:$L$4</definedName>
    <definedName name="_xlnm.Print_Area" localSheetId="0">【総額及び平均額】賃上げ支援事業実績報告書!$A$1:$G$25</definedName>
    <definedName name="_xlnm.Print_Area" localSheetId="1">'別紙（2.0％超部分算定シート）'!$A$1:$I$7</definedName>
    <definedName name="_xlnm.Print_Area">#REF!</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11" l="1"/>
  <c r="G25" i="97" l="1"/>
  <c r="G24" i="97"/>
  <c r="G23" i="97"/>
  <c r="G22" i="97"/>
  <c r="G20" i="97"/>
  <c r="G19" i="97"/>
  <c r="G18" i="97"/>
  <c r="G17" i="97"/>
  <c r="G13" i="97"/>
  <c r="G12" i="97"/>
  <c r="G11" i="97"/>
  <c r="G10" i="97"/>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D934E34A-1666-46BC-BA96-932D8BD260FA}">
      <text>
        <r>
          <rPr>
            <b/>
            <sz val="9"/>
            <color indexed="81"/>
            <rFont val="MS P ゴシック"/>
            <family val="3"/>
            <charset val="128"/>
          </rPr>
          <t>申請書の誓約どおりベースアップ評価料の届出を行っているか確認する項目です。
届出を行った場合、○を選択してください。</t>
        </r>
      </text>
    </comment>
    <comment ref="E6" authorId="0" shapeId="0" xr:uid="{41A4E730-EC58-43EF-A4E2-7D4E9BFABB45}">
      <text>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7A371C78-3C2A-4CF1-8957-8101DA4B0BB1}">
      <text>
        <r>
          <rPr>
            <b/>
            <sz val="9"/>
            <color indexed="81"/>
            <rFont val="MS P ゴシック"/>
            <family val="3"/>
            <charset val="128"/>
          </rPr>
          <t>申請金額全て従業員の賃金改善に充てている場合、自動計算で０円が入ります。
全額を賃金改善に充てたにも関わらず、返還額が生じている場合は、入力漏れ・入力誤りがないか必ず確認ください。</t>
        </r>
      </text>
    </comment>
  </commentList>
</comments>
</file>

<file path=xl/sharedStrings.xml><?xml version="1.0" encoding="utf-8"?>
<sst xmlns="http://schemas.openxmlformats.org/spreadsheetml/2006/main" count="538" uniqueCount="143">
  <si>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</si>
  <si>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</si>
  <si>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</si>
  <si>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</si>
  <si>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</si>
  <si>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</si>
  <si>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</si>
  <si>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</si>
  <si>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</si>
  <si>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</si>
  <si>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</si>
  <si>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</si>
  <si>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</si>
  <si>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</si>
  <si>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</si>
  <si>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</si>
  <si>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</si>
  <si>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</si>
  <si>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</si>
  <si>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</si>
  <si>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</si>
  <si>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</si>
  <si>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</si>
  <si>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</si>
  <si>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</si>
  <si>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</si>
  <si>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</si>
  <si>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</si>
  <si>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</si>
  <si>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</si>
  <si>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</si>
  <si>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</si>
  <si>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</si>
  <si>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</si>
  <si>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</si>
  <si>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</si>
  <si>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</si>
  <si>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</si>
  <si>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</si>
  <si>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</si>
  <si>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</si>
  <si>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</si>
  <si>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</si>
  <si>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</si>
  <si>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</si>
  <si>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</si>
  <si>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</si>
  <si>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</si>
  <si>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</si>
  <si>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</si>
  <si>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</si>
  <si>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</si>
  <si>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</si>
  <si>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</si>
  <si>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</si>
  <si>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</si>
  <si>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</si>
  <si>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</si>
  <si>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</si>
  <si>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</si>
  <si>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</si>
  <si>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</si>
  <si>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</si>
  <si>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</si>
  <si>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</si>
  <si>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</si>
  <si>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</si>
  <si>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</si>
  <si>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</si>
  <si>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</si>
  <si>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</si>
  <si>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</si>
  <si>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</si>
  <si>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</si>
  <si>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</si>
  <si>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</si>
  <si>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</si>
  <si>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</si>
  <si>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</si>
  <si>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</si>
  <si>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</si>
  <si>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</si>
  <si>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</si>
  <si>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</si>
  <si>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</si>
  <si>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</si>
  <si>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</si>
  <si>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</si>
  <si>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</si>
  <si>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</si>
  <si>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</si>
  <si>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</si>
  <si>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</si>
  <si>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</si>
  <si>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</si>
  <si>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</si>
  <si>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</si>
  <si>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</si>
  <si>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</si>
  <si>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</si>
  <si>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</si>
  <si>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</si>
  <si>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</si>
  <si>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</si>
  <si>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</si>
  <si>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</si>
  <si>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賃金改善（全体）の内容</t>
    <rPh sb="0" eb="2">
      <t>チンギン</t>
    </rPh>
    <rPh sb="2" eb="4">
      <t>カイゼン</t>
    </rPh>
    <rPh sb="5" eb="7">
      <t>ゼンタイ</t>
    </rPh>
    <rPh sb="9" eb="11">
      <t>ナイヨウ</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</si>
  <si>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</si>
  <si>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</si>
  <si>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</si>
  <si>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</si>
  <si>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</si>
  <si>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</si>
  <si>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</si>
  <si>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</si>
  <si>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</si>
  <si>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</si>
  <si>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事務職員の賃金改善の内容</t>
    <rPh sb="0" eb="2">
      <t>ジム</t>
    </rPh>
    <rPh sb="2" eb="4">
      <t>ショクイン</t>
    </rPh>
    <rPh sb="5" eb="7">
      <t>チンギン</t>
    </rPh>
    <rPh sb="7" eb="9">
      <t>カイゼン</t>
    </rPh>
    <rPh sb="10" eb="12">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</si>
  <si>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</si>
  <si>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rPh sb="9" eb="11">
      <t>ヘンカン</t>
    </rPh>
    <phoneticPr fontId="36"/>
  </si>
  <si>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</si>
  <si>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</si>
  <si>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</si>
  <si>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</si>
  <si>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t>
    <phoneticPr fontId="36"/>
  </si>
  <si>
    <t>×</t>
    <phoneticPr fontId="36"/>
  </si>
  <si>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6"/>
  </si>
  <si>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6"/>
  </si>
  <si>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6"/>
  </si>
  <si>
    <t>令和8年　月　日</t>
    <rPh sb="0" eb="2">
      <t>レイワ</t>
    </rPh>
    <rPh sb="3" eb="4">
      <t>ネン</t>
    </rPh>
    <rPh sb="5" eb="6">
      <t>ツキ</t>
    </rPh>
    <rPh sb="7" eb="8">
      <t>ニチ</t>
    </rPh>
    <phoneticPr fontId="36"/>
  </si>
  <si>
    <r>
      <t>様式２（第８条関係）</t>
    </r>
    <r>
      <rPr>
        <b/>
        <sz val="14"/>
        <color rgb="FFFF0000"/>
        <rFont val="ＭＳ Ｐゴシック"/>
        <family val="3"/>
        <charset val="128"/>
        <scheme val="minor"/>
      </rPr>
      <t>※薬局（施設単位）の報告</t>
    </r>
    <rPh sb="0" eb="2">
      <t>ヨウシキ</t>
    </rPh>
    <rPh sb="4" eb="5">
      <t>ダイ</t>
    </rPh>
    <rPh sb="6" eb="7">
      <t>ジョウ</t>
    </rPh>
    <rPh sb="7" eb="9">
      <t>カンケイ</t>
    </rPh>
    <rPh sb="11" eb="13">
      <t>ヤッキョク</t>
    </rPh>
    <rPh sb="14" eb="16">
      <t>シセツ</t>
    </rPh>
    <rPh sb="16" eb="18">
      <t>タンイ</t>
    </rPh>
    <rPh sb="20" eb="22">
      <t>ホウコク</t>
    </rPh>
    <phoneticPr fontId="37"/>
  </si>
  <si>
    <t>薬局の名称：</t>
    <rPh sb="0" eb="2">
      <t>ヤッキョク</t>
    </rPh>
    <rPh sb="3" eb="5">
      <t>メイショウ</t>
    </rPh>
    <phoneticPr fontId="37"/>
  </si>
  <si>
    <t>　　　　　　　　　　　　　　　　　　　　　　　　　　　　　　　　　　　　　　　　　　　　　　　　　　薬局賃上げ支援事業　賃金改善報告書
香川県知事　殿</t>
    <rPh sb="50" eb="52">
      <t>ヤッキョク</t>
    </rPh>
    <rPh sb="52" eb="54">
      <t>チンア</t>
    </rPh>
    <rPh sb="55" eb="57">
      <t>シエン</t>
    </rPh>
    <rPh sb="57" eb="59">
      <t>ジギョウ</t>
    </rPh>
    <rPh sb="60" eb="62">
      <t>チンギン</t>
    </rPh>
    <rPh sb="62" eb="64">
      <t>カイゼン</t>
    </rPh>
    <rPh sb="64" eb="67">
      <t>ホウコクショ</t>
    </rPh>
    <rPh sb="74" eb="75">
      <t>ドノ</t>
    </rPh>
    <phoneticPr fontId="37"/>
  </si>
  <si>
    <t>ア．基本給の引き上げ</t>
    <rPh sb="2" eb="5">
      <t>キホンキュウ</t>
    </rPh>
    <rPh sb="6" eb="7">
      <t>ヒ</t>
    </rPh>
    <rPh sb="8" eb="9">
      <t>ア</t>
    </rPh>
    <phoneticPr fontId="37"/>
  </si>
  <si>
    <t>イ．毎月の手当の引き上げ</t>
    <rPh sb="2" eb="4">
      <t>マイゲツ</t>
    </rPh>
    <rPh sb="5" eb="7">
      <t>テアテ</t>
    </rPh>
    <rPh sb="8" eb="9">
      <t>ヒ</t>
    </rPh>
    <rPh sb="10" eb="11">
      <t>ア</t>
    </rPh>
    <phoneticPr fontId="37"/>
  </si>
  <si>
    <r>
      <rPr>
        <b/>
        <sz val="11"/>
        <color rgb="FFFF0000"/>
        <rFont val="ＭＳ Ｐゴシック"/>
        <family val="3"/>
        <charset val="128"/>
        <scheme val="minor"/>
      </rPr>
      <t xml:space="preserve">（給付金を充て、算出可能な場合のみ記載）
</t>
    </r>
    <r>
      <rPr>
        <b/>
        <sz val="11"/>
        <rFont val="ＭＳ Ｐゴシック"/>
        <family val="3"/>
        <charset val="128"/>
        <scheme val="minor"/>
      </rPr>
      <t>ウ．</t>
    </r>
    <r>
      <rPr>
        <b/>
        <sz val="11"/>
        <color theme="1"/>
        <rFont val="ＭＳ Ｐゴシック"/>
        <family val="3"/>
        <charset val="128"/>
        <scheme val="minor"/>
      </rPr>
      <t>基本給の引き上げに伴う賞与、時間外手当、法定福利費（事業主負担分のみ）等の増額分に充当した場合</t>
    </r>
    <rPh sb="1" eb="4">
      <t>キュウフキン</t>
    </rPh>
    <rPh sb="5" eb="6">
      <t>ア</t>
    </rPh>
    <rPh sb="8" eb="10">
      <t>サンシュツ</t>
    </rPh>
    <rPh sb="10" eb="12">
      <t>カノウ</t>
    </rPh>
    <rPh sb="13" eb="15">
      <t>バアイ</t>
    </rPh>
    <rPh sb="17" eb="19">
      <t>キサイ</t>
    </rPh>
    <rPh sb="23" eb="26">
      <t>キホンキュウ</t>
    </rPh>
    <rPh sb="27" eb="28">
      <t>ヒ</t>
    </rPh>
    <rPh sb="29" eb="30">
      <t>ア</t>
    </rPh>
    <rPh sb="32" eb="33">
      <t>トモナ</t>
    </rPh>
    <rPh sb="34" eb="36">
      <t>ショウヨ</t>
    </rPh>
    <rPh sb="37" eb="40">
      <t>ジカンガイ</t>
    </rPh>
    <rPh sb="40" eb="42">
      <t>テアテ</t>
    </rPh>
    <rPh sb="43" eb="45">
      <t>ホウテイ</t>
    </rPh>
    <rPh sb="45" eb="48">
      <t>フクリヒ</t>
    </rPh>
    <rPh sb="49" eb="52">
      <t>ジギョウヌシ</t>
    </rPh>
    <rPh sb="52" eb="55">
      <t>フタンブン</t>
    </rPh>
    <rPh sb="58" eb="59">
      <t>トウ</t>
    </rPh>
    <rPh sb="60" eb="63">
      <t>ゾウガクブン</t>
    </rPh>
    <rPh sb="64" eb="66">
      <t>ジュウトウ</t>
    </rPh>
    <rPh sb="68" eb="70">
      <t>バアイ</t>
    </rPh>
    <phoneticPr fontId="37"/>
  </si>
  <si>
    <t>エ．一時金または特別手当</t>
    <rPh sb="2" eb="5">
      <t>イチジキン</t>
    </rPh>
    <rPh sb="8" eb="10">
      <t>トクベツ</t>
    </rPh>
    <rPh sb="10" eb="12">
      <t>テアテ</t>
    </rPh>
    <phoneticPr fontId="37"/>
  </si>
  <si>
    <t>A．対象人数
（常勤換算数）</t>
    <rPh sb="2" eb="4">
      <t>タイショウ</t>
    </rPh>
    <rPh sb="4" eb="6">
      <t>ニンズウ</t>
    </rPh>
    <rPh sb="8" eb="10">
      <t>ジョウキン</t>
    </rPh>
    <rPh sb="10" eb="12">
      <t>カンサン</t>
    </rPh>
    <rPh sb="12" eb="13">
      <t>スウ</t>
    </rPh>
    <phoneticPr fontId="36"/>
  </si>
  <si>
    <t>B．賃金改善
の月額</t>
    <rPh sb="2" eb="6">
      <t>チンギンカイゼン</t>
    </rPh>
    <rPh sb="8" eb="10">
      <t>ゲツガク</t>
    </rPh>
    <phoneticPr fontId="36"/>
  </si>
  <si>
    <t>C．月数</t>
    <rPh sb="2" eb="4">
      <t>ゲッスウ</t>
    </rPh>
    <phoneticPr fontId="36"/>
  </si>
  <si>
    <t>Ｄ．令和８年６月１日以降の
賃金改善水準（直接入力）</t>
    <rPh sb="2" eb="4">
      <t>レイワ</t>
    </rPh>
    <rPh sb="5" eb="6">
      <t>ネン</t>
    </rPh>
    <rPh sb="7" eb="8">
      <t>ガツ</t>
    </rPh>
    <rPh sb="9" eb="10">
      <t>ニチ</t>
    </rPh>
    <rPh sb="10" eb="12">
      <t>イコウ</t>
    </rPh>
    <rPh sb="14" eb="16">
      <t>チンギン</t>
    </rPh>
    <rPh sb="16" eb="18">
      <t>カイゼン</t>
    </rPh>
    <rPh sb="18" eb="20">
      <t>スイジュン</t>
    </rPh>
    <rPh sb="21" eb="23">
      <t>チョクセツ</t>
    </rPh>
    <rPh sb="22" eb="24">
      <t>チョクセツ</t>
    </rPh>
    <rPh sb="24" eb="26">
      <t>ニュウリョク</t>
    </rPh>
    <phoneticPr fontId="36"/>
  </si>
  <si>
    <r>
      <t>E．令和７年度に2.0％を上回るベースアップをすでに実施していた場合で、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3" eb="15">
      <t>ウワマワ</t>
    </rPh>
    <rPh sb="26" eb="28">
      <t>ジッシ</t>
    </rPh>
    <rPh sb="32" eb="34">
      <t>バアイ</t>
    </rPh>
    <rPh sb="69" eb="70">
      <t>ホ</t>
    </rPh>
    <rPh sb="73" eb="74">
      <t>ホン</t>
    </rPh>
    <rPh sb="74" eb="77">
      <t>キュウフキン</t>
    </rPh>
    <rPh sb="78" eb="79">
      <t>ア</t>
    </rPh>
    <rPh sb="81" eb="83">
      <t>バアイ</t>
    </rPh>
    <rPh sb="93" eb="95">
      <t>キンガク</t>
    </rPh>
    <rPh sb="96" eb="97">
      <t>ミギ</t>
    </rPh>
    <rPh sb="98" eb="99">
      <t>ラン</t>
    </rPh>
    <rPh sb="100" eb="102">
      <t>キサイ</t>
    </rPh>
    <phoneticPr fontId="36"/>
  </si>
  <si>
    <r>
      <rPr>
        <b/>
        <sz val="14"/>
        <color rgb="FFFF0000"/>
        <rFont val="ＭＳ Ｐゴシック"/>
        <family val="3"/>
        <charset val="128"/>
        <scheme val="minor"/>
      </rPr>
      <t>40歳未満</t>
    </r>
    <r>
      <rPr>
        <b/>
        <sz val="11"/>
        <color theme="1"/>
        <rFont val="ＭＳ Ｐゴシック"/>
        <family val="3"/>
        <charset val="128"/>
        <scheme val="minor"/>
      </rPr>
      <t>の勤務薬剤師の賃金改善の内容</t>
    </r>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</si>
</sst>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2"/>
      <color theme="1"/>
      <name val="ＭＳ ゴシック"/>
      <family val="3"/>
      <charset val="128"/>
    </font>
    <font>
      <b/>
      <sz val="11"/>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83">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176" fontId="31" fillId="35" borderId="5" xfId="71" applyNumberFormat="1" applyFont="1" applyFill="1" applyBorder="1" applyAlignment="1">
      <alignment horizontal="center" vertical="center" wrapText="1"/>
    </xf>
    <xf numFmtId="177" fontId="31" fillId="35" borderId="5" xfId="71" applyNumberFormat="1" applyFont="1" applyFill="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23" xfId="69" applyNumberFormat="1" applyFont="1" applyBorder="1" applyAlignment="1">
      <alignment horizontal="center" vertical="center" wrapText="1"/>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4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45" fillId="0" borderId="0" xfId="69" applyFont="1" applyAlignment="1">
      <alignment vertical="center" wrapText="1"/>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3" fillId="0" borderId="0" xfId="69" applyFont="1">
      <alignment vertical="center"/>
    </xf>
    <xf numFmtId="0" fontId="2" fillId="0" borderId="0" xfId="69" applyFont="1" applyAlignment="1">
      <alignment vertical="center" wrapText="1"/>
    </xf>
    <xf numFmtId="0" fontId="46" fillId="35" borderId="5" xfId="69" applyFont="1" applyFill="1" applyBorder="1" applyAlignment="1" applyProtection="1">
      <alignment horizontal="right" vertical="center"/>
      <protection locked="0"/>
    </xf>
    <xf numFmtId="176" fontId="46" fillId="36" borderId="5" xfId="68" applyNumberFormat="1" applyFont="1" applyFill="1" applyBorder="1" applyAlignment="1" applyProtection="1">
      <alignment horizontal="right" vertical="center"/>
      <protection locked="0"/>
    </xf>
    <xf numFmtId="176" fontId="46" fillId="36" borderId="5" xfId="69" applyNumberFormat="1" applyFont="1" applyFill="1" applyBorder="1" applyAlignment="1" applyProtection="1">
      <alignment horizontal="right" vertical="center"/>
      <protection locked="0"/>
    </xf>
    <xf numFmtId="176" fontId="46" fillId="35" borderId="5" xfId="68" applyNumberFormat="1" applyFont="1" applyFill="1" applyBorder="1" applyAlignment="1" applyProtection="1">
      <alignment horizontal="right" vertical="center"/>
      <protection locked="0"/>
    </xf>
    <xf numFmtId="179" fontId="31" fillId="35" borderId="5" xfId="69" applyNumberFormat="1" applyFont="1" applyFill="1" applyBorder="1" applyAlignment="1">
      <alignment horizontal="center" vertical="center" wrapText="1"/>
    </xf>
    <xf numFmtId="58" fontId="50" fillId="35" borderId="0" xfId="69" applyNumberFormat="1" applyFont="1" applyFill="1" applyAlignment="1" applyProtection="1">
      <alignment horizontal="right" vertical="center"/>
      <protection locked="0"/>
    </xf>
    <xf numFmtId="176" fontId="31" fillId="36" borderId="5" xfId="69" applyNumberFormat="1" applyFont="1" applyFill="1" applyBorder="1" applyAlignment="1">
      <alignment horizontal="center" vertical="center" wrapText="1"/>
    </xf>
    <xf numFmtId="0" fontId="44" fillId="36" borderId="0" xfId="69" applyFont="1" applyFill="1" applyAlignment="1" applyProtection="1">
      <alignment horizontal="right" vertical="center"/>
      <protection locked="0"/>
    </xf>
    <xf numFmtId="178" fontId="31" fillId="36" borderId="5" xfId="71" applyNumberFormat="1" applyFont="1" applyFill="1" applyBorder="1" applyAlignment="1">
      <alignment horizontal="center" vertical="center" wrapText="1"/>
    </xf>
    <xf numFmtId="176" fontId="31" fillId="36" borderId="5" xfId="71" applyNumberFormat="1" applyFont="1" applyFill="1" applyBorder="1" applyAlignment="1">
      <alignment horizontal="center" vertical="center" wrapText="1"/>
    </xf>
    <xf numFmtId="3" fontId="8" fillId="0" borderId="0" xfId="69" applyNumberFormat="1">
      <alignment vertical="center"/>
    </xf>
    <xf numFmtId="181" fontId="31" fillId="35" borderId="5" xfId="69" applyNumberFormat="1" applyFont="1" applyFill="1" applyBorder="1" applyAlignment="1">
      <alignment horizontal="center" vertical="center" wrapText="1"/>
    </xf>
    <xf numFmtId="0" fontId="46" fillId="0" borderId="28" xfId="69" applyFont="1" applyBorder="1" applyAlignment="1" applyProtection="1">
      <alignment horizontal="center" vertical="center"/>
      <protection locked="0"/>
    </xf>
    <xf numFmtId="0" fontId="1" fillId="0" borderId="0" xfId="69" applyFont="1" applyAlignment="1">
      <alignment vertical="center" wrapText="1"/>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45" fillId="0" borderId="0" xfId="69" applyFont="1" applyAlignment="1">
      <alignment horizontal="left" vertical="center" wrapText="1"/>
    </xf>
    <xf numFmtId="0" fontId="45" fillId="0" borderId="0" xfId="69" applyFont="1" applyAlignment="1">
      <alignment horizontal="left" vertical="center"/>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46" fillId="0" borderId="0" xfId="69" applyFont="1" applyAlignment="1" applyProtection="1">
      <alignment horizontal="left" vertical="center" wrapText="1"/>
      <protection locked="0"/>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0" fontId="2" fillId="0" borderId="27" xfId="69" applyFont="1" applyBorder="1" applyAlignment="1">
      <alignment horizontal="left" vertical="center" wrapText="1"/>
    </xf>
    <xf numFmtId="0" fontId="4" fillId="0" borderId="27" xfId="69" applyFont="1" applyBorder="1" applyAlignment="1">
      <alignment horizontal="left" vertical="center"/>
    </xf>
    <xf numFmtId="0" fontId="13" fillId="0" borderId="19" xfId="58" applyBorder="1" applyAlignment="1">
      <alignment horizontal="center" vertical="center"/>
    </xf>
    <xf numFmtId="0" fontId="13" fillId="0" borderId="16" xfId="58" applyBorder="1" applyAlignment="1">
      <alignment horizontal="center" vertical="center"/>
    </xf>
    <xf numFmtId="0" fontId="46" fillId="35" borderId="3" xfId="69" applyFont="1" applyFill="1" applyBorder="1" applyAlignment="1" applyProtection="1">
      <alignment horizontal="center" vertical="center"/>
      <protection locked="0"/>
    </xf>
    <xf numFmtId="0" fontId="46" fillId="35" borderId="1" xfId="69" applyFont="1" applyFill="1" applyBorder="1" applyAlignment="1" applyProtection="1">
      <alignment horizontal="center" vertical="center"/>
      <protection locked="0"/>
    </xf>
    <xf numFmtId="0" fontId="46" fillId="35" borderId="2" xfId="69" applyFont="1" applyFill="1" applyBorder="1" applyAlignment="1" applyProtection="1">
      <alignment horizontal="right" vertical="center"/>
      <protection locked="0"/>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0"/>
    <pageSetUpPr fitToPage="1"/>
  </sheetPr>
  <dimension ref="A1:X25"/>
  <sheetViews>
    <sheetView tabSelected="1" view="pageBreakPreview" zoomScale="70" zoomScaleNormal="85" zoomScaleSheetLayoutView="70" workbookViewId="0">
      <selection activeCell="G14" sqref="G14"/>
    </sheetView>
  </sheetViews>
  <sheetFormatPr defaultColWidth="9" defaultRowHeight="13"/>
  <cols>
    <col min="1" max="1" width="47.7265625" style="6" customWidth="1"/>
    <col min="2" max="4" width="15.08984375" style="14" customWidth="1"/>
    <col min="5" max="5" width="27.453125" style="14" customWidth="1"/>
    <col min="6" max="6" width="88" style="6" customWidth="1"/>
    <col min="7" max="7" width="23.453125" style="6" customWidth="1"/>
    <col min="8" max="8" width="6.36328125" style="7" customWidth="1"/>
    <col min="9" max="14" width="14.6328125" style="6" customWidth="1"/>
    <col min="15" max="15" width="18.90625" style="6" customWidth="1"/>
    <col min="16" max="16" width="9" style="6"/>
    <col min="17" max="23" width="9" style="6" customWidth="1"/>
    <col min="24" max="16384" width="9" style="6"/>
  </cols>
  <sheetData>
    <row r="1" spans="1:24" ht="25.5" customHeight="1">
      <c r="A1" s="5" t="s">
        <v>130</v>
      </c>
      <c r="B1" s="12"/>
      <c r="C1" s="12"/>
      <c r="D1" s="12"/>
      <c r="E1" s="12"/>
      <c r="F1" s="5"/>
      <c r="G1" s="48" t="s">
        <v>129</v>
      </c>
      <c r="X1" s="53">
        <v>70000</v>
      </c>
    </row>
    <row r="2" spans="1:24" ht="52.5" customHeight="1">
      <c r="A2" s="65" t="s">
        <v>132</v>
      </c>
      <c r="B2" s="66"/>
      <c r="C2" s="66"/>
      <c r="D2" s="66"/>
      <c r="E2" s="66"/>
      <c r="F2" s="66"/>
      <c r="G2" s="66"/>
      <c r="H2" s="36"/>
      <c r="X2" s="53">
        <v>105000</v>
      </c>
    </row>
    <row r="3" spans="1:24" ht="32.25" customHeight="1">
      <c r="A3" s="17" t="s">
        <v>50</v>
      </c>
      <c r="B3" s="18"/>
      <c r="C3" s="80"/>
      <c r="D3" s="81"/>
      <c r="E3" s="82"/>
      <c r="F3" s="17" t="s">
        <v>110</v>
      </c>
      <c r="G3" s="44">
        <f>SUM($G$10:$G$14)</f>
        <v>0</v>
      </c>
      <c r="H3" s="56"/>
      <c r="X3" s="53">
        <v>145000</v>
      </c>
    </row>
    <row r="4" spans="1:24" ht="26.25" customHeight="1">
      <c r="A4" s="17" t="s">
        <v>131</v>
      </c>
      <c r="B4" s="18"/>
      <c r="C4" s="18"/>
      <c r="D4" s="55"/>
      <c r="E4" s="43"/>
      <c r="F4" s="35" t="s">
        <v>109</v>
      </c>
      <c r="G4" s="46"/>
      <c r="H4" s="56"/>
    </row>
    <row r="5" spans="1:24" ht="45.75" customHeight="1">
      <c r="A5" s="69" t="s">
        <v>126</v>
      </c>
      <c r="B5" s="69"/>
      <c r="C5" s="69"/>
      <c r="D5" s="69"/>
      <c r="E5" s="43"/>
      <c r="F5" s="35" t="s">
        <v>118</v>
      </c>
      <c r="G5" s="44">
        <f>ROUNDDOWN(G3-G4,-3)</f>
        <v>0</v>
      </c>
      <c r="H5" s="42"/>
      <c r="I5" s="41" t="s">
        <v>124</v>
      </c>
      <c r="J5" s="41" t="s">
        <v>125</v>
      </c>
    </row>
    <row r="6" spans="1:24" ht="41.25" customHeight="1">
      <c r="A6" s="17" t="s">
        <v>119</v>
      </c>
      <c r="B6" s="18"/>
      <c r="C6" s="18"/>
      <c r="D6" s="18"/>
      <c r="E6" s="44" t="str">
        <f>IF(G5&gt;=G6,"○","×")</f>
        <v>○</v>
      </c>
      <c r="F6" s="17" t="s">
        <v>127</v>
      </c>
      <c r="G6" s="46"/>
      <c r="H6" s="42"/>
    </row>
    <row r="7" spans="1:24" ht="26.25" customHeight="1">
      <c r="A7" s="17" t="s">
        <v>61</v>
      </c>
      <c r="B7" s="18"/>
      <c r="C7" s="18"/>
      <c r="D7" s="18"/>
      <c r="E7" s="45">
        <f>G6-G7</f>
        <v>0</v>
      </c>
      <c r="F7" s="17" t="s">
        <v>108</v>
      </c>
      <c r="G7" s="44">
        <f>IF(ROUNDDOWN(G6-G5,-3)&lt;=0,0,ROUNDDOWN(G6-G5,-3))</f>
        <v>0</v>
      </c>
      <c r="H7" s="42"/>
    </row>
    <row r="8" spans="1:24" ht="41.25" customHeight="1">
      <c r="A8" s="39" t="s">
        <v>122</v>
      </c>
      <c r="B8" s="59" t="s">
        <v>123</v>
      </c>
      <c r="C8" s="60"/>
      <c r="D8" s="60"/>
      <c r="E8" s="61"/>
      <c r="F8" s="59" t="s">
        <v>54</v>
      </c>
      <c r="G8" s="61"/>
      <c r="H8" s="8"/>
    </row>
    <row r="9" spans="1:24" s="30" customFormat="1" ht="66" customHeight="1">
      <c r="A9" s="27" t="s">
        <v>106</v>
      </c>
      <c r="B9" s="28" t="s">
        <v>137</v>
      </c>
      <c r="C9" s="28" t="s">
        <v>138</v>
      </c>
      <c r="D9" s="28" t="s">
        <v>139</v>
      </c>
      <c r="E9" s="28" t="s">
        <v>140</v>
      </c>
      <c r="F9" s="57" t="s">
        <v>111</v>
      </c>
      <c r="G9" s="58"/>
      <c r="H9" s="29"/>
    </row>
    <row r="10" spans="1:24" ht="50.25" customHeight="1">
      <c r="A10" s="11" t="s">
        <v>133</v>
      </c>
      <c r="B10" s="54"/>
      <c r="C10" s="16"/>
      <c r="D10" s="34"/>
      <c r="E10" s="16"/>
      <c r="F10" s="11"/>
      <c r="G10" s="49">
        <f>B10*C10*D10</f>
        <v>0</v>
      </c>
      <c r="H10" s="15"/>
    </row>
    <row r="11" spans="1:24" ht="57" customHeight="1">
      <c r="A11" s="11" t="s">
        <v>134</v>
      </c>
      <c r="B11" s="54"/>
      <c r="C11" s="16"/>
      <c r="D11" s="34"/>
      <c r="E11" s="16"/>
      <c r="F11" s="11"/>
      <c r="G11" s="49">
        <f t="shared" ref="G11:G13" si="0">B11*C11*D11</f>
        <v>0</v>
      </c>
      <c r="H11" s="15"/>
    </row>
    <row r="12" spans="1:24" ht="80.25" customHeight="1">
      <c r="A12" s="11" t="s">
        <v>135</v>
      </c>
      <c r="B12" s="54"/>
      <c r="C12" s="16"/>
      <c r="D12" s="34"/>
      <c r="E12" s="33"/>
      <c r="F12" s="11"/>
      <c r="G12" s="49">
        <f t="shared" si="0"/>
        <v>0</v>
      </c>
      <c r="H12" s="15"/>
    </row>
    <row r="13" spans="1:24" ht="41.25" customHeight="1">
      <c r="A13" s="11" t="s">
        <v>136</v>
      </c>
      <c r="B13" s="54"/>
      <c r="C13" s="16"/>
      <c r="D13" s="47"/>
      <c r="E13" s="31"/>
      <c r="F13" s="11"/>
      <c r="G13" s="49">
        <f t="shared" si="0"/>
        <v>0</v>
      </c>
      <c r="H13" s="15"/>
      <c r="I13" s="26">
        <v>1</v>
      </c>
      <c r="J13" s="26">
        <v>2</v>
      </c>
      <c r="K13" s="26">
        <v>3</v>
      </c>
      <c r="L13" s="26">
        <v>4</v>
      </c>
      <c r="M13" s="26"/>
      <c r="N13" s="26"/>
    </row>
    <row r="14" spans="1:24" ht="73.5" customHeight="1">
      <c r="A14" s="67"/>
      <c r="B14" s="68"/>
      <c r="C14" s="68"/>
      <c r="D14" s="68"/>
      <c r="E14" s="68"/>
      <c r="F14" s="40" t="s">
        <v>141</v>
      </c>
      <c r="G14" s="49">
        <f>'別紙（2.0％超部分算定シート）'!I4+'別紙（2.0％超部分算定シート）'!I5+'別紙（2.0％超部分算定シート）'!I6</f>
        <v>0</v>
      </c>
      <c r="H14" s="15"/>
    </row>
    <row r="15" spans="1:24" ht="55.5" customHeight="1">
      <c r="A15" s="62" t="s">
        <v>121</v>
      </c>
      <c r="B15" s="63"/>
      <c r="C15" s="63"/>
      <c r="D15" s="63"/>
      <c r="E15" s="63"/>
      <c r="F15" s="63"/>
      <c r="G15" s="64"/>
      <c r="H15" s="15"/>
    </row>
    <row r="16" spans="1:24" s="30" customFormat="1" ht="72.75" customHeight="1">
      <c r="A16" s="27" t="s">
        <v>142</v>
      </c>
      <c r="B16" s="28" t="s">
        <v>137</v>
      </c>
      <c r="C16" s="28" t="s">
        <v>138</v>
      </c>
      <c r="D16" s="28" t="s">
        <v>139</v>
      </c>
      <c r="E16" s="28" t="s">
        <v>140</v>
      </c>
      <c r="F16" s="57" t="s">
        <v>111</v>
      </c>
      <c r="G16" s="58"/>
      <c r="H16" s="29"/>
    </row>
    <row r="17" spans="1:14" ht="36.75" customHeight="1">
      <c r="A17" s="11" t="s">
        <v>133</v>
      </c>
      <c r="B17" s="54"/>
      <c r="C17" s="16"/>
      <c r="D17" s="34"/>
      <c r="E17" s="16"/>
      <c r="F17" s="11"/>
      <c r="G17" s="49">
        <f>B17*C17*D17</f>
        <v>0</v>
      </c>
      <c r="H17" s="15"/>
    </row>
    <row r="18" spans="1:14" ht="42.75" customHeight="1">
      <c r="A18" s="11" t="s">
        <v>134</v>
      </c>
      <c r="B18" s="54"/>
      <c r="C18" s="16"/>
      <c r="D18" s="34"/>
      <c r="E18" s="16"/>
      <c r="F18" s="11"/>
      <c r="G18" s="49">
        <f t="shared" ref="G18:G20" si="1">B18*C18*D18</f>
        <v>0</v>
      </c>
      <c r="H18" s="15"/>
    </row>
    <row r="19" spans="1:14" ht="80.25" customHeight="1">
      <c r="A19" s="11" t="s">
        <v>135</v>
      </c>
      <c r="B19" s="54"/>
      <c r="C19" s="16"/>
      <c r="D19" s="34"/>
      <c r="E19" s="33"/>
      <c r="F19" s="11"/>
      <c r="G19" s="49">
        <f t="shared" si="1"/>
        <v>0</v>
      </c>
      <c r="H19" s="15"/>
    </row>
    <row r="20" spans="1:14" ht="36.75" customHeight="1">
      <c r="A20" s="11" t="s">
        <v>136</v>
      </c>
      <c r="B20" s="54"/>
      <c r="C20" s="16"/>
      <c r="D20" s="47"/>
      <c r="E20" s="31"/>
      <c r="F20" s="11"/>
      <c r="G20" s="49">
        <f t="shared" si="1"/>
        <v>0</v>
      </c>
      <c r="H20" s="15"/>
      <c r="I20" s="26">
        <v>1</v>
      </c>
      <c r="J20" s="26">
        <v>2</v>
      </c>
      <c r="K20" s="26">
        <v>3</v>
      </c>
      <c r="L20" s="26">
        <v>4</v>
      </c>
      <c r="M20" s="26"/>
      <c r="N20" s="26"/>
    </row>
    <row r="21" spans="1:14" s="30" customFormat="1" ht="72.75" customHeight="1">
      <c r="A21" s="27" t="s">
        <v>117</v>
      </c>
      <c r="B21" s="28" t="s">
        <v>137</v>
      </c>
      <c r="C21" s="28" t="s">
        <v>138</v>
      </c>
      <c r="D21" s="28" t="s">
        <v>139</v>
      </c>
      <c r="E21" s="28" t="s">
        <v>140</v>
      </c>
      <c r="F21" s="57" t="s">
        <v>111</v>
      </c>
      <c r="G21" s="58"/>
      <c r="H21" s="29"/>
    </row>
    <row r="22" spans="1:14" ht="36.75" customHeight="1">
      <c r="A22" s="11" t="s">
        <v>133</v>
      </c>
      <c r="B22" s="54"/>
      <c r="C22" s="16"/>
      <c r="D22" s="34"/>
      <c r="E22" s="16"/>
      <c r="F22" s="11"/>
      <c r="G22" s="49">
        <f>B22*C22*D22</f>
        <v>0</v>
      </c>
      <c r="H22" s="15"/>
    </row>
    <row r="23" spans="1:14" ht="48" customHeight="1">
      <c r="A23" s="11" t="s">
        <v>134</v>
      </c>
      <c r="B23" s="54"/>
      <c r="C23" s="16"/>
      <c r="D23" s="34"/>
      <c r="E23" s="16"/>
      <c r="F23" s="11"/>
      <c r="G23" s="49">
        <f t="shared" ref="G23:G25" si="2">B23*C23*D23</f>
        <v>0</v>
      </c>
      <c r="H23" s="15"/>
    </row>
    <row r="24" spans="1:14" ht="80.25" customHeight="1">
      <c r="A24" s="11" t="s">
        <v>135</v>
      </c>
      <c r="B24" s="54"/>
      <c r="C24" s="16"/>
      <c r="D24" s="34"/>
      <c r="E24" s="33"/>
      <c r="F24" s="11"/>
      <c r="G24" s="49">
        <f t="shared" si="2"/>
        <v>0</v>
      </c>
      <c r="H24" s="15"/>
    </row>
    <row r="25" spans="1:14" ht="35.25" customHeight="1">
      <c r="A25" s="11" t="s">
        <v>136</v>
      </c>
      <c r="B25" s="54"/>
      <c r="C25" s="16"/>
      <c r="D25" s="47"/>
      <c r="E25" s="31"/>
      <c r="F25" s="11"/>
      <c r="G25" s="49">
        <f t="shared" si="2"/>
        <v>0</v>
      </c>
      <c r="H25" s="15"/>
      <c r="I25" s="26">
        <v>1</v>
      </c>
      <c r="J25" s="26">
        <v>2</v>
      </c>
      <c r="K25" s="26">
        <v>3</v>
      </c>
      <c r="L25" s="26">
        <v>4</v>
      </c>
      <c r="M25" s="26"/>
      <c r="N25" s="26"/>
    </row>
  </sheetData>
  <mergeCells count="9">
    <mergeCell ref="F21:G21"/>
    <mergeCell ref="B8:E8"/>
    <mergeCell ref="A15:G15"/>
    <mergeCell ref="F8:G8"/>
    <mergeCell ref="A2:G2"/>
    <mergeCell ref="A14:E14"/>
    <mergeCell ref="A5:D5"/>
    <mergeCell ref="F16:G16"/>
    <mergeCell ref="F9:G9"/>
  </mergeCells>
  <phoneticPr fontId="36"/>
  <conditionalFormatting sqref="A14:A15">
    <cfRule type="expression" dxfId="16" priority="11">
      <formula>#REF!="×"</formula>
    </cfRule>
  </conditionalFormatting>
  <conditionalFormatting sqref="B10:E10 F10:G12 G10:G14 C11:E11 B11:B13 C12:D12 C13:G13 B17:E17 F17:G20 C18:E18 B18:B20 C19:D19 C20:E20 B22:E22 F22:G25 C23:E23 B23:B25 C24:D24 C25:E25">
    <cfRule type="expression" dxfId="13" priority="134">
      <formula>#REF!="×"</formula>
    </cfRule>
  </conditionalFormatting>
  <conditionalFormatting sqref="A10:A13">
    <cfRule type="expression" dxfId="6" priority="4">
      <formula>#REF!="×"</formula>
    </cfRule>
  </conditionalFormatting>
  <conditionalFormatting sqref="A17:A20">
    <cfRule type="expression" dxfId="2" priority="3">
      <formula>#REF!="×"</formula>
    </cfRule>
  </conditionalFormatting>
  <conditionalFormatting sqref="A22:A25">
    <cfRule type="expression" dxfId="1" priority="2">
      <formula>#REF!="×"</formula>
    </cfRule>
  </conditionalFormatting>
  <conditionalFormatting sqref="F14">
    <cfRule type="expression" dxfId="0" priority="1">
      <formula>#REF!="×"</formula>
    </cfRule>
  </conditionalFormatting>
  <dataValidations count="3">
    <dataValidation type="list" allowBlank="1" showInputMessage="1" showErrorMessage="1" sqref="D25 D20 D13" xr:uid="{65249605-E27A-4D1D-A160-9F1B0C24C78F}">
      <formula1>$I$13:$N$13</formula1>
    </dataValidation>
    <dataValidation type="list" allowBlank="1" showInputMessage="1" showErrorMessage="1" sqref="E5" xr:uid="{7900515E-588B-4B22-A1AB-AAFC16F3DEE3}">
      <formula1>$I$5:$J$5</formula1>
    </dataValidation>
    <dataValidation type="list" allowBlank="1" showInputMessage="1" showErrorMessage="1" sqref="G6" xr:uid="{2EB9D3FF-FB66-4552-ABC6-70D86AF96D7F}">
      <formula1>$X$1:$X$3</formula1>
    </dataValidation>
  </dataValidations>
  <printOptions horizontalCentered="1"/>
  <pageMargins left="0.70866141732283472" right="0.70866141732283472" top="0.74803149606299213" bottom="0.55118110236220474" header="0.31496062992125984" footer="0.31496062992125984"/>
  <pageSetup paperSize="9" scale="38" orientation="portrait" r:id="rId1"/>
  <rowBreaks count="1" manualBreakCount="1">
    <brk id="14"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0"/>
    <pageSetUpPr fitToPage="1"/>
  </sheetPr>
  <dimension ref="A1:J9"/>
  <sheetViews>
    <sheetView view="pageBreakPreview" zoomScale="70" zoomScaleNormal="115" zoomScaleSheetLayoutView="70" workbookViewId="0">
      <selection activeCell="J3" sqref="J3"/>
    </sheetView>
  </sheetViews>
  <sheetFormatPr defaultColWidth="9" defaultRowHeight="13"/>
  <cols>
    <col min="1" max="1" width="37.90625" style="6" customWidth="1"/>
    <col min="2" max="2" width="17.453125" style="14" customWidth="1"/>
    <col min="3" max="3" width="15.08984375" style="14" customWidth="1"/>
    <col min="4" max="4" width="15" style="14" customWidth="1"/>
    <col min="5" max="5" width="15.08984375" style="14" customWidth="1"/>
    <col min="6" max="6" width="18.6328125" style="14" customWidth="1"/>
    <col min="7" max="7" width="35.54296875" style="14" customWidth="1"/>
    <col min="8" max="8" width="15.08984375" style="14" bestFit="1" customWidth="1"/>
    <col min="9" max="9" width="30.6328125" style="6" customWidth="1"/>
    <col min="10" max="10" width="187.26953125" style="7" customWidth="1"/>
    <col min="11" max="16" width="14.6328125" style="6" customWidth="1"/>
    <col min="17" max="17" width="18.90625" style="6" customWidth="1"/>
    <col min="18" max="18" width="9" style="6"/>
    <col min="19" max="25" width="9" style="6" customWidth="1"/>
    <col min="26" max="16384" width="9" style="6"/>
  </cols>
  <sheetData>
    <row r="1" spans="1:10" ht="73.5" customHeight="1">
      <c r="A1" s="38" t="s">
        <v>120</v>
      </c>
      <c r="B1" s="70" t="s">
        <v>116</v>
      </c>
      <c r="C1" s="71"/>
      <c r="D1" s="71"/>
      <c r="E1" s="71"/>
      <c r="F1" s="71"/>
      <c r="G1" s="71"/>
      <c r="H1" s="71"/>
      <c r="I1" s="50">
        <f>【総額及び平均額】賃上げ支援事業実績報告書!E4</f>
        <v>0</v>
      </c>
    </row>
    <row r="2" spans="1:10" ht="41.25" customHeight="1">
      <c r="A2" s="59" t="s">
        <v>107</v>
      </c>
      <c r="B2" s="60"/>
      <c r="C2" s="60"/>
      <c r="D2" s="60"/>
      <c r="E2" s="60"/>
      <c r="F2" s="60"/>
      <c r="G2" s="60"/>
      <c r="H2" s="60"/>
      <c r="I2" s="72" t="s">
        <v>54</v>
      </c>
      <c r="J2" s="8"/>
    </row>
    <row r="3" spans="1:10" ht="72.75" customHeight="1">
      <c r="A3" s="9" t="s">
        <v>115</v>
      </c>
      <c r="B3" s="13" t="s">
        <v>100</v>
      </c>
      <c r="C3" s="13" t="s">
        <v>101</v>
      </c>
      <c r="D3" s="13" t="s">
        <v>99</v>
      </c>
      <c r="E3" s="13" t="s">
        <v>102</v>
      </c>
      <c r="F3" s="13" t="s">
        <v>103</v>
      </c>
      <c r="G3" s="13" t="s">
        <v>105</v>
      </c>
      <c r="H3" s="13" t="s">
        <v>104</v>
      </c>
      <c r="I3" s="73"/>
      <c r="J3" s="15"/>
    </row>
    <row r="4" spans="1:10" ht="84.75" customHeight="1">
      <c r="A4" s="11" t="s">
        <v>112</v>
      </c>
      <c r="B4" s="16"/>
      <c r="C4" s="16"/>
      <c r="D4" s="51" t="e">
        <f>C4/B4</f>
        <v>#DIV/0!</v>
      </c>
      <c r="E4" s="52" t="e">
        <f>(D4-0.02)*B4</f>
        <v>#DIV/0!</v>
      </c>
      <c r="F4" s="24"/>
      <c r="G4" s="32"/>
      <c r="H4" s="25"/>
      <c r="I4" s="49">
        <f>F4*G4*H4</f>
        <v>0</v>
      </c>
      <c r="J4" s="15"/>
    </row>
    <row r="5" spans="1:10" ht="93.75" customHeight="1">
      <c r="A5" s="11" t="s">
        <v>113</v>
      </c>
      <c r="B5" s="16"/>
      <c r="C5" s="16"/>
      <c r="D5" s="51" t="e">
        <f>C5/B5</f>
        <v>#DIV/0!</v>
      </c>
      <c r="E5" s="52" t="e">
        <f>(D5-0.02)*B5</f>
        <v>#DIV/0!</v>
      </c>
      <c r="F5" s="24"/>
      <c r="G5" s="32"/>
      <c r="H5" s="25"/>
      <c r="I5" s="49">
        <f>F5*G5*H5</f>
        <v>0</v>
      </c>
      <c r="J5" s="15"/>
    </row>
    <row r="6" spans="1:10" ht="90" customHeight="1">
      <c r="A6" s="11" t="s">
        <v>114</v>
      </c>
      <c r="B6" s="74"/>
      <c r="C6" s="75"/>
      <c r="D6" s="75"/>
      <c r="E6" s="75"/>
      <c r="F6" s="75"/>
      <c r="G6" s="75"/>
      <c r="H6" s="75"/>
      <c r="I6" s="16">
        <v>0</v>
      </c>
      <c r="J6" s="15"/>
    </row>
    <row r="7" spans="1:10" ht="60.75" customHeight="1">
      <c r="A7" s="76" t="s">
        <v>128</v>
      </c>
      <c r="B7" s="77"/>
      <c r="C7" s="77"/>
      <c r="D7" s="77"/>
      <c r="E7" s="77"/>
      <c r="F7" s="77"/>
      <c r="G7" s="77"/>
      <c r="H7" s="77"/>
      <c r="I7" s="77"/>
    </row>
    <row r="9" spans="1:10">
      <c r="A9" s="37"/>
    </row>
  </sheetData>
  <mergeCells count="5">
    <mergeCell ref="A2:H2"/>
    <mergeCell ref="B1:H1"/>
    <mergeCell ref="I2:I3"/>
    <mergeCell ref="B6:H6"/>
    <mergeCell ref="A7:I7"/>
  </mergeCells>
  <phoneticPr fontId="36"/>
  <conditionalFormatting sqref="A4:H5 I4:I6 A6:B6">
    <cfRule type="expression" dxfId="11"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ignoredErrors>
    <ignoredError sqref="I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13" activePane="bottomRight" state="frozen"/>
      <selection pane="topRight" activeCell="BX3" sqref="BX3"/>
      <selection pane="bottomLeft" activeCell="BX3" sqref="BX3"/>
      <selection pane="bottomRight" activeCell="CP2" sqref="CP2"/>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21" t="s">
        <v>97</v>
      </c>
      <c r="D1" s="19" t="s">
        <v>62</v>
      </c>
      <c r="E1" s="9" t="s">
        <v>51</v>
      </c>
      <c r="F1" s="11" t="s">
        <v>58</v>
      </c>
      <c r="G1" s="11" t="s">
        <v>57</v>
      </c>
      <c r="H1" s="11" t="s">
        <v>59</v>
      </c>
      <c r="I1" s="11" t="s">
        <v>98</v>
      </c>
      <c r="J1" s="19" t="s">
        <v>63</v>
      </c>
      <c r="K1" s="9" t="s">
        <v>51</v>
      </c>
      <c r="L1" s="11" t="s">
        <v>58</v>
      </c>
      <c r="M1" s="11" t="s">
        <v>57</v>
      </c>
      <c r="N1" s="11" t="s">
        <v>59</v>
      </c>
      <c r="O1" s="11" t="s">
        <v>98</v>
      </c>
      <c r="P1" s="19" t="s">
        <v>64</v>
      </c>
      <c r="Q1" s="9" t="s">
        <v>51</v>
      </c>
      <c r="R1" s="11" t="s">
        <v>58</v>
      </c>
      <c r="S1" s="11" t="s">
        <v>57</v>
      </c>
      <c r="T1" s="11" t="s">
        <v>59</v>
      </c>
      <c r="U1" s="11" t="s">
        <v>98</v>
      </c>
      <c r="V1" s="19" t="s">
        <v>65</v>
      </c>
      <c r="W1" s="9" t="s">
        <v>51</v>
      </c>
      <c r="X1" s="11" t="s">
        <v>58</v>
      </c>
      <c r="Y1" s="11" t="s">
        <v>57</v>
      </c>
      <c r="Z1" s="11" t="s">
        <v>59</v>
      </c>
      <c r="AA1" s="11" t="s">
        <v>98</v>
      </c>
      <c r="AB1" s="19" t="s">
        <v>66</v>
      </c>
      <c r="AC1" s="9" t="s">
        <v>51</v>
      </c>
      <c r="AD1" s="11" t="s">
        <v>58</v>
      </c>
      <c r="AE1" s="11" t="s">
        <v>57</v>
      </c>
      <c r="AF1" s="11" t="s">
        <v>59</v>
      </c>
      <c r="AG1" s="11" t="s">
        <v>98</v>
      </c>
      <c r="AH1" s="19" t="s">
        <v>67</v>
      </c>
      <c r="AI1" s="9" t="s">
        <v>51</v>
      </c>
      <c r="AJ1" s="11" t="s">
        <v>58</v>
      </c>
      <c r="AK1" s="11" t="s">
        <v>57</v>
      </c>
      <c r="AL1" s="11" t="s">
        <v>59</v>
      </c>
      <c r="AM1" s="11" t="s">
        <v>98</v>
      </c>
      <c r="AN1" s="19" t="s">
        <v>68</v>
      </c>
      <c r="AO1" s="9" t="s">
        <v>51</v>
      </c>
      <c r="AP1" s="11" t="s">
        <v>58</v>
      </c>
      <c r="AQ1" s="11" t="s">
        <v>57</v>
      </c>
      <c r="AR1" s="11" t="s">
        <v>59</v>
      </c>
      <c r="AS1" s="11" t="s">
        <v>98</v>
      </c>
      <c r="AT1" s="19" t="s">
        <v>69</v>
      </c>
      <c r="AU1" s="9" t="s">
        <v>51</v>
      </c>
      <c r="AV1" s="11" t="s">
        <v>58</v>
      </c>
      <c r="AW1" s="11" t="s">
        <v>57</v>
      </c>
      <c r="AX1" s="11" t="s">
        <v>59</v>
      </c>
      <c r="AY1" s="11" t="s">
        <v>98</v>
      </c>
      <c r="AZ1" s="19" t="s">
        <v>70</v>
      </c>
      <c r="BA1" s="9" t="s">
        <v>51</v>
      </c>
      <c r="BB1" s="11" t="s">
        <v>58</v>
      </c>
      <c r="BC1" s="11" t="s">
        <v>57</v>
      </c>
      <c r="BD1" s="11" t="s">
        <v>59</v>
      </c>
      <c r="BE1" s="11" t="s">
        <v>98</v>
      </c>
      <c r="BF1" s="19" t="s">
        <v>71</v>
      </c>
      <c r="BG1" s="9" t="s">
        <v>51</v>
      </c>
      <c r="BH1" s="11" t="s">
        <v>58</v>
      </c>
      <c r="BI1" s="11" t="s">
        <v>57</v>
      </c>
      <c r="BJ1" s="11" t="s">
        <v>59</v>
      </c>
      <c r="BK1" s="11" t="s">
        <v>98</v>
      </c>
      <c r="BL1" s="19" t="s">
        <v>72</v>
      </c>
      <c r="BM1" s="9" t="s">
        <v>51</v>
      </c>
      <c r="BN1" s="11" t="s">
        <v>58</v>
      </c>
      <c r="BO1" s="11" t="s">
        <v>57</v>
      </c>
      <c r="BP1" s="11" t="s">
        <v>59</v>
      </c>
      <c r="BQ1" s="11" t="s">
        <v>98</v>
      </c>
      <c r="BR1" s="19" t="s">
        <v>73</v>
      </c>
      <c r="BS1" s="9" t="s">
        <v>51</v>
      </c>
      <c r="BT1" s="11" t="s">
        <v>58</v>
      </c>
      <c r="BU1" s="11" t="s">
        <v>57</v>
      </c>
      <c r="BV1" s="11" t="s">
        <v>59</v>
      </c>
      <c r="BW1" s="11" t="s">
        <v>98</v>
      </c>
      <c r="BX1" s="19" t="s">
        <v>74</v>
      </c>
      <c r="BY1" s="9" t="s">
        <v>51</v>
      </c>
      <c r="BZ1" s="11" t="s">
        <v>58</v>
      </c>
      <c r="CA1" s="11" t="s">
        <v>57</v>
      </c>
      <c r="CB1" s="11" t="s">
        <v>59</v>
      </c>
      <c r="CC1" s="11" t="s">
        <v>98</v>
      </c>
      <c r="CD1" s="19" t="s">
        <v>75</v>
      </c>
      <c r="CE1" s="9" t="s">
        <v>51</v>
      </c>
      <c r="CF1" s="11" t="s">
        <v>58</v>
      </c>
      <c r="CG1" s="11" t="s">
        <v>57</v>
      </c>
      <c r="CH1" s="11" t="s">
        <v>59</v>
      </c>
      <c r="CI1" s="11" t="s">
        <v>98</v>
      </c>
      <c r="CJ1" s="19" t="s">
        <v>76</v>
      </c>
      <c r="CK1" s="9" t="s">
        <v>51</v>
      </c>
      <c r="CL1" s="11" t="s">
        <v>58</v>
      </c>
      <c r="CM1" s="11" t="s">
        <v>57</v>
      </c>
      <c r="CN1" s="11" t="s">
        <v>59</v>
      </c>
      <c r="CO1" s="11" t="s">
        <v>98</v>
      </c>
      <c r="CP1" s="19" t="s">
        <v>77</v>
      </c>
      <c r="CQ1" s="9" t="s">
        <v>51</v>
      </c>
      <c r="CR1" s="11" t="s">
        <v>58</v>
      </c>
      <c r="CS1" s="11" t="s">
        <v>57</v>
      </c>
      <c r="CT1" s="11" t="s">
        <v>59</v>
      </c>
      <c r="CU1" s="11" t="s">
        <v>98</v>
      </c>
      <c r="CV1" s="19" t="s">
        <v>78</v>
      </c>
      <c r="CW1" s="9" t="s">
        <v>51</v>
      </c>
      <c r="CX1" s="11" t="s">
        <v>58</v>
      </c>
      <c r="CY1" s="11" t="s">
        <v>57</v>
      </c>
      <c r="CZ1" s="11" t="s">
        <v>59</v>
      </c>
      <c r="DA1" s="11" t="s">
        <v>98</v>
      </c>
      <c r="DB1" s="19" t="s">
        <v>79</v>
      </c>
      <c r="DC1" s="9" t="s">
        <v>51</v>
      </c>
      <c r="DD1" s="11" t="s">
        <v>58</v>
      </c>
      <c r="DE1" s="11" t="s">
        <v>57</v>
      </c>
      <c r="DF1" s="11" t="s">
        <v>59</v>
      </c>
      <c r="DG1" s="11" t="s">
        <v>98</v>
      </c>
      <c r="DH1" s="19" t="s">
        <v>80</v>
      </c>
      <c r="DI1" s="9" t="s">
        <v>51</v>
      </c>
      <c r="DJ1" s="11" t="s">
        <v>58</v>
      </c>
      <c r="DK1" s="11" t="s">
        <v>57</v>
      </c>
      <c r="DL1" s="11" t="s">
        <v>59</v>
      </c>
      <c r="DM1" s="11" t="s">
        <v>98</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ht="52">
      <c r="A2" s="78">
        <f>【総額及び平均額】賃上げ支援事業実績報告書!$E3</f>
        <v>0</v>
      </c>
      <c r="B2" s="78">
        <f>【総額及び平均額】賃上げ支援事業実績報告書!$E4</f>
        <v>0</v>
      </c>
      <c r="C2" s="22"/>
      <c r="D2" s="10" t="e">
        <f>【総額及び平均額】賃上げ支援事業実績報告書!#REF!</f>
        <v>#REF!</v>
      </c>
      <c r="E2" s="10" t="str">
        <f>【総額及び平均額】賃上げ支援事業実績報告書!$B9</f>
        <v>A．対象人数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A．対象人数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79"/>
      <c r="B3" s="79"/>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0" priority="74">
      <formula>#REF!="×"</formula>
    </cfRule>
  </conditionalFormatting>
  <conditionalFormatting sqref="HB1:HE1">
    <cfRule type="expression" dxfId="9" priority="73">
      <formula>#REF!="×"</formula>
    </cfRule>
  </conditionalFormatting>
  <conditionalFormatting sqref="HI1:HL1">
    <cfRule type="expression" dxfId="8" priority="2">
      <formula>#REF!="×"</formula>
    </cfRule>
  </conditionalFormatting>
  <conditionalFormatting sqref="PE1:PH1">
    <cfRule type="expression" dxfId="7"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吉井　友紀</cp:lastModifiedBy>
  <cp:revision>2</cp:revision>
  <cp:lastPrinted>2026-06-18T05:18:46Z</cp:lastPrinted>
  <dcterms:created xsi:type="dcterms:W3CDTF">2017-10-26T07:12:00Z</dcterms:created>
  <dcterms:modified xsi:type="dcterms:W3CDTF">2026-06-24T02:58:26Z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