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\Dropbox\新しいフォルダー (3)\"/>
    </mc:Choice>
  </mc:AlternateContent>
  <bookViews>
    <workbookView xWindow="0" yWindow="0" windowWidth="20490" windowHeight="7440" firstSheet="2" activeTab="3"/>
  </bookViews>
  <sheets>
    <sheet name="助成額算定シート" sheetId="3" r:id="rId1"/>
    <sheet name="①旧体系住居定員別利用者数" sheetId="5" r:id="rId2"/>
    <sheet name="②新体系移行後の実利用延べ日数算定シート" sheetId="4" r:id="rId3"/>
    <sheet name="③新体系移行後の給付単位数算定シート" sheetId="1" r:id="rId4"/>
  </sheets>
  <definedNames>
    <definedName name="_xlnm.Print_Area" localSheetId="1">①旧体系住居定員別利用者数!$A$1:$I$29</definedName>
    <definedName name="_xlnm.Print_Area" localSheetId="3">③新体系移行後の給付単位数算定シート!#REF!</definedName>
    <definedName name="_xlnm.Print_Area" localSheetId="0">助成額算定シート!$A$1:$M$27</definedName>
  </definedNames>
  <calcPr calcId="162913"/>
</workbook>
</file>

<file path=xl/calcChain.xml><?xml version="1.0" encoding="utf-8"?>
<calcChain xmlns="http://schemas.openxmlformats.org/spreadsheetml/2006/main">
  <c r="K55" i="1" l="1"/>
  <c r="I55" i="1"/>
  <c r="G55" i="1"/>
  <c r="E55" i="1"/>
  <c r="C55" i="1"/>
  <c r="C57" i="1" s="1"/>
  <c r="G20" i="3" s="1"/>
  <c r="G5" i="5"/>
  <c r="H5" i="5"/>
  <c r="G6" i="5"/>
  <c r="H6" i="5"/>
  <c r="G10" i="5"/>
  <c r="H10" i="5"/>
  <c r="G15" i="5"/>
  <c r="H15" i="5"/>
  <c r="G17" i="5"/>
  <c r="H17" i="5"/>
  <c r="AH16" i="4"/>
  <c r="AH30" i="4"/>
  <c r="G9" i="5"/>
  <c r="H9" i="5"/>
  <c r="E24" i="5"/>
  <c r="G3" i="5"/>
  <c r="H3" i="5" s="1"/>
  <c r="H24" i="5" s="1"/>
  <c r="K6" i="3" s="1"/>
  <c r="J15" i="3" s="1"/>
  <c r="D20" i="3" s="1"/>
  <c r="J20" i="3" s="1"/>
  <c r="G4" i="5"/>
  <c r="H4" i="5"/>
  <c r="G7" i="5"/>
  <c r="H7" i="5"/>
  <c r="G8" i="5"/>
  <c r="H8" i="5"/>
  <c r="G11" i="5"/>
  <c r="H11" i="5"/>
  <c r="G12" i="5"/>
  <c r="H12" i="5"/>
  <c r="G13" i="5"/>
  <c r="H13" i="5"/>
  <c r="G14" i="5"/>
  <c r="H14" i="5"/>
  <c r="G16" i="5"/>
  <c r="H16" i="5"/>
  <c r="G18" i="5"/>
  <c r="H18" i="5"/>
  <c r="G19" i="5"/>
  <c r="H19" i="5"/>
  <c r="G20" i="5"/>
  <c r="H20" i="5"/>
  <c r="G21" i="5"/>
  <c r="H21" i="5"/>
  <c r="G22" i="5"/>
  <c r="H22" i="5"/>
  <c r="G23" i="5"/>
  <c r="H23" i="5"/>
  <c r="AH10" i="4"/>
  <c r="AH12" i="4"/>
  <c r="AH13" i="4"/>
  <c r="AH14" i="4"/>
  <c r="AH11" i="4"/>
  <c r="AH15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1" i="4"/>
  <c r="AH32" i="4"/>
  <c r="AH33" i="4"/>
  <c r="AH34" i="4"/>
  <c r="AH35" i="4"/>
  <c r="AH8" i="4"/>
  <c r="AH5" i="4"/>
  <c r="AH55" i="4" s="1"/>
  <c r="K8" i="3" s="1"/>
  <c r="AH6" i="4"/>
  <c r="AH7" i="4"/>
  <c r="AH9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J23" i="3" l="1"/>
</calcChain>
</file>

<file path=xl/sharedStrings.xml><?xml version="1.0" encoding="utf-8"?>
<sst xmlns="http://schemas.openxmlformats.org/spreadsheetml/2006/main" count="296" uniqueCount="89">
  <si>
    <t>受給者番号</t>
    <rPh sb="0" eb="3">
      <t>ジュキュウシャ</t>
    </rPh>
    <rPh sb="3" eb="5">
      <t>バンゴウ</t>
    </rPh>
    <phoneticPr fontId="2"/>
  </si>
  <si>
    <t>合計額</t>
    <rPh sb="0" eb="3">
      <t>ゴウケイガク</t>
    </rPh>
    <phoneticPr fontId="2"/>
  </si>
  <si>
    <t>給付単位数</t>
    <rPh sb="0" eb="2">
      <t>キュウフ</t>
    </rPh>
    <rPh sb="2" eb="5">
      <t>タンイスウ</t>
    </rPh>
    <phoneticPr fontId="2"/>
  </si>
  <si>
    <t>○　新体系移行後の給付単位数算定シート</t>
    <rPh sb="2" eb="5">
      <t>シンタイケイ</t>
    </rPh>
    <rPh sb="5" eb="8">
      <t>イコウゴ</t>
    </rPh>
    <rPh sb="9" eb="11">
      <t>キュウフ</t>
    </rPh>
    <rPh sb="11" eb="14">
      <t>タンイスウ</t>
    </rPh>
    <rPh sb="14" eb="16">
      <t>サンテイ</t>
    </rPh>
    <phoneticPr fontId="2"/>
  </si>
  <si>
    <t>合計</t>
    <rPh sb="0" eb="2">
      <t>ゴウケイ</t>
    </rPh>
    <phoneticPr fontId="2"/>
  </si>
  <si>
    <t>利用日数</t>
    <rPh sb="0" eb="2">
      <t>リヨウ</t>
    </rPh>
    <rPh sb="2" eb="4">
      <t>ニッスウ</t>
    </rPh>
    <phoneticPr fontId="2"/>
  </si>
  <si>
    <t>助成算定基準数</t>
    <rPh sb="0" eb="2">
      <t>ジョセイ</t>
    </rPh>
    <rPh sb="2" eb="4">
      <t>サンテイ</t>
    </rPh>
    <rPh sb="4" eb="6">
      <t>キジュン</t>
    </rPh>
    <rPh sb="6" eb="7">
      <t>スウ</t>
    </rPh>
    <phoneticPr fontId="2"/>
  </si>
  <si>
    <t>助成算定基準単位数</t>
    <rPh sb="0" eb="2">
      <t>ジョセイ</t>
    </rPh>
    <rPh sb="2" eb="4">
      <t>サンテイ</t>
    </rPh>
    <rPh sb="4" eb="6">
      <t>キジュン</t>
    </rPh>
    <rPh sb="6" eb="8">
      <t>タンイ</t>
    </rPh>
    <rPh sb="8" eb="9">
      <t>スウ</t>
    </rPh>
    <phoneticPr fontId="2"/>
  </si>
  <si>
    <t>旧体系における施設種別</t>
    <rPh sb="0" eb="1">
      <t>キュウ</t>
    </rPh>
    <rPh sb="1" eb="3">
      <t>タイケイ</t>
    </rPh>
    <rPh sb="7" eb="9">
      <t>シセツ</t>
    </rPh>
    <rPh sb="9" eb="11">
      <t>シュベツ</t>
    </rPh>
    <phoneticPr fontId="2"/>
  </si>
  <si>
    <t>新体系移行後の給付単位数</t>
    <rPh sb="0" eb="3">
      <t>シンタイケイ</t>
    </rPh>
    <rPh sb="3" eb="6">
      <t>イコウゴ</t>
    </rPh>
    <rPh sb="7" eb="9">
      <t>キュウフ</t>
    </rPh>
    <rPh sb="9" eb="12">
      <t>タンイスウ</t>
    </rPh>
    <phoneticPr fontId="2"/>
  </si>
  <si>
    <t>利用者１人/１日</t>
    <rPh sb="0" eb="3">
      <t>リヨウシャ</t>
    </rPh>
    <rPh sb="4" eb="5">
      <t>ニン</t>
    </rPh>
    <rPh sb="7" eb="8">
      <t>ニチ</t>
    </rPh>
    <phoneticPr fontId="2"/>
  </si>
  <si>
    <t>１事業所/１月当たり</t>
    <rPh sb="1" eb="4">
      <t>ジギョウショ</t>
    </rPh>
    <rPh sb="6" eb="7">
      <t>ツキ</t>
    </rPh>
    <rPh sb="7" eb="8">
      <t>ア</t>
    </rPh>
    <phoneticPr fontId="2"/>
  </si>
  <si>
    <t>－</t>
    <phoneticPr fontId="2"/>
  </si>
  <si>
    <t>＝</t>
    <phoneticPr fontId="2"/>
  </si>
  <si>
    <t>Ａ</t>
    <phoneticPr fontId="2"/>
  </si>
  <si>
    <t>○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</si>
  <si>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</si>
  <si>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</si>
  <si>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</si>
  <si>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</si>
  <si>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○　新体系移行後の実利用延べ日数算定シート</t>
    <rPh sb="2" eb="5">
      <t>シンタイケイ</t>
    </rPh>
    <rPh sb="5" eb="8">
      <t>イコウゴ</t>
    </rPh>
    <rPh sb="9" eb="12">
      <t>ジツリヨウ</t>
    </rPh>
    <rPh sb="12" eb="13">
      <t>ノ</t>
    </rPh>
    <rPh sb="14" eb="16">
      <t>ニッスウ</t>
    </rPh>
    <rPh sb="16" eb="18">
      <t>サンテイ</t>
    </rPh>
    <phoneticPr fontId="2"/>
  </si>
  <si>
    <t>÷　新体系移行後における実利用延べ日数</t>
    <rPh sb="2" eb="5">
      <t>シンタイケイ</t>
    </rPh>
    <rPh sb="5" eb="8">
      <t>イコウゴ</t>
    </rPh>
    <rPh sb="12" eb="15">
      <t>ジツリヨウ</t>
    </rPh>
    <rPh sb="15" eb="16">
      <t>ノ</t>
    </rPh>
    <rPh sb="17" eb="19">
      <t>ニッスウ</t>
    </rPh>
    <phoneticPr fontId="2"/>
  </si>
  <si>
    <t>Ａ</t>
  </si>
  <si>
    <t>Ｂ</t>
  </si>
  <si>
    <t>Ｃ</t>
  </si>
  <si>
    <t>Ｄ</t>
  </si>
  <si>
    <t>施設種別</t>
    <rPh sb="0" eb="2">
      <t>シセツ</t>
    </rPh>
    <rPh sb="2" eb="4">
      <t>シュベツ</t>
    </rPh>
    <phoneticPr fontId="2"/>
  </si>
  <si>
    <t>旧精神障害者地域生活援助</t>
    <rPh sb="0" eb="1">
      <t>キュウ</t>
    </rPh>
    <rPh sb="1" eb="6">
      <t>セイシン</t>
    </rPh>
    <rPh sb="6" eb="8">
      <t>チイキ</t>
    </rPh>
    <rPh sb="8" eb="10">
      <t>セイカツ</t>
    </rPh>
    <rPh sb="10" eb="12">
      <t>エンジョ</t>
    </rPh>
    <phoneticPr fontId="2"/>
  </si>
  <si>
    <t xml:space="preserve">      ｏｒ旧精神障害者地域生活援助の所定単位数×「旧精神障害者地域生活援助の助成算定基準数」</t>
    <rPh sb="8" eb="9">
      <t>キュウ</t>
    </rPh>
    <rPh sb="9" eb="14">
      <t>セイシン</t>
    </rPh>
    <rPh sb="14" eb="16">
      <t>チイキ</t>
    </rPh>
    <rPh sb="16" eb="18">
      <t>セイカツ</t>
    </rPh>
    <rPh sb="18" eb="20">
      <t>エンジョ</t>
    </rPh>
    <rPh sb="21" eb="23">
      <t>ショテイ</t>
    </rPh>
    <rPh sb="23" eb="26">
      <t>タンイスウ</t>
    </rPh>
    <rPh sb="28" eb="29">
      <t>キュウ</t>
    </rPh>
    <rPh sb="29" eb="34">
      <t>セイシン</t>
    </rPh>
    <rPh sb="34" eb="36">
      <t>チイキ</t>
    </rPh>
    <rPh sb="36" eb="38">
      <t>セイカツ</t>
    </rPh>
    <rPh sb="38" eb="40">
      <t>エンジョ</t>
    </rPh>
    <rPh sb="41" eb="43">
      <t>ジョセイ</t>
    </rPh>
    <rPh sb="43" eb="45">
      <t>サンテイ</t>
    </rPh>
    <rPh sb="45" eb="47">
      <t>キジュン</t>
    </rPh>
    <rPh sb="47" eb="48">
      <t>スウ</t>
    </rPh>
    <phoneticPr fontId="2"/>
  </si>
  <si>
    <t>旧知的障害者地域生活援助</t>
    <rPh sb="0" eb="1">
      <t>キュウ</t>
    </rPh>
    <rPh sb="1" eb="6">
      <t>チテキ</t>
    </rPh>
    <rPh sb="6" eb="8">
      <t>チイキ</t>
    </rPh>
    <rPh sb="8" eb="10">
      <t>セイカツ</t>
    </rPh>
    <rPh sb="10" eb="12">
      <t>エンジョ</t>
    </rPh>
    <phoneticPr fontId="2"/>
  </si>
  <si>
    <t>※黄色く塗りつぶされているセルには入力しないこと。</t>
    <rPh sb="1" eb="3">
      <t>キイロ</t>
    </rPh>
    <rPh sb="4" eb="5">
      <t>ヌ</t>
    </rPh>
    <rPh sb="17" eb="19">
      <t>ニュウリョク</t>
    </rPh>
    <phoneticPr fontId="2"/>
  </si>
  <si>
    <t>（注）障害者支援施設へと移行した場合にあっては、施設入所支援に係る利用日数を記載すること。</t>
    <rPh sb="1" eb="2">
      <t>チュウ</t>
    </rPh>
    <rPh sb="3" eb="6">
      <t>ショウガイシャ</t>
    </rPh>
    <rPh sb="6" eb="8">
      <t>シエン</t>
    </rPh>
    <rPh sb="8" eb="10">
      <t>シセツ</t>
    </rPh>
    <rPh sb="12" eb="14">
      <t>イコウ</t>
    </rPh>
    <rPh sb="16" eb="18">
      <t>バアイ</t>
    </rPh>
    <rPh sb="24" eb="26">
      <t>シセツ</t>
    </rPh>
    <rPh sb="26" eb="28">
      <t>ニュウショ</t>
    </rPh>
    <rPh sb="28" eb="30">
      <t>シエン</t>
    </rPh>
    <rPh sb="31" eb="32">
      <t>カカ</t>
    </rPh>
    <rPh sb="33" eb="35">
      <t>リヨウ</t>
    </rPh>
    <rPh sb="35" eb="37">
      <t>ニッスウ</t>
    </rPh>
    <rPh sb="38" eb="40">
      <t>キサイ</t>
    </rPh>
    <phoneticPr fontId="2"/>
  </si>
  <si>
    <t>５人</t>
    <rPh sb="1" eb="2">
      <t>ニン</t>
    </rPh>
    <phoneticPr fontId="2"/>
  </si>
  <si>
    <t>４人</t>
    <rPh sb="1" eb="2">
      <t>ニン</t>
    </rPh>
    <phoneticPr fontId="2"/>
  </si>
  <si>
    <t>６人</t>
    <rPh sb="1" eb="2">
      <t>ニン</t>
    </rPh>
    <phoneticPr fontId="2"/>
  </si>
  <si>
    <t>７人</t>
    <rPh sb="1" eb="2">
      <t>ニン</t>
    </rPh>
    <phoneticPr fontId="2"/>
  </si>
  <si>
    <t>知的障害者地域生活援助</t>
    <rPh sb="0" eb="2">
      <t>チテキ</t>
    </rPh>
    <rPh sb="2" eb="5">
      <t>ショウガイシャ</t>
    </rPh>
    <rPh sb="5" eb="7">
      <t>チイキ</t>
    </rPh>
    <rPh sb="7" eb="9">
      <t>セイカツ</t>
    </rPh>
    <rPh sb="9" eb="11">
      <t>エンジョ</t>
    </rPh>
    <phoneticPr fontId="2"/>
  </si>
  <si>
    <t>区分Ⅰ</t>
    <rPh sb="0" eb="2">
      <t>クブン</t>
    </rPh>
    <phoneticPr fontId="2"/>
  </si>
  <si>
    <t>区分Ⅱ</t>
    <rPh sb="0" eb="2">
      <t>クブン</t>
    </rPh>
    <phoneticPr fontId="2"/>
  </si>
  <si>
    <t>区分</t>
    <rPh sb="0" eb="2">
      <t>クブン</t>
    </rPh>
    <phoneticPr fontId="2"/>
  </si>
  <si>
    <t>障害種別</t>
    <rPh sb="0" eb="2">
      <t>ショウガイ</t>
    </rPh>
    <rPh sb="2" eb="4">
      <t>シュベツ</t>
    </rPh>
    <phoneticPr fontId="2"/>
  </si>
  <si>
    <t>平成１８年３月
（９月）の利用者数</t>
    <rPh sb="0" eb="2">
      <t>ヘイセイ</t>
    </rPh>
    <rPh sb="4" eb="5">
      <t>ネン</t>
    </rPh>
    <rPh sb="6" eb="7">
      <t>ツキ</t>
    </rPh>
    <rPh sb="10" eb="11">
      <t>ツキ</t>
    </rPh>
    <rPh sb="13" eb="16">
      <t>リヨウシャ</t>
    </rPh>
    <rPh sb="16" eb="17">
      <t>スウ</t>
    </rPh>
    <phoneticPr fontId="2"/>
  </si>
  <si>
    <t>精神障害者地域生活援助</t>
    <rPh sb="0" eb="2">
      <t>セイシン</t>
    </rPh>
    <rPh sb="2" eb="4">
      <t>ショウガイ</t>
    </rPh>
    <rPh sb="4" eb="5">
      <t>シャ</t>
    </rPh>
    <rPh sb="5" eb="7">
      <t>チイキ</t>
    </rPh>
    <rPh sb="7" eb="9">
      <t>セイカツ</t>
    </rPh>
    <rPh sb="9" eb="11">
      <t>エンジョ</t>
    </rPh>
    <phoneticPr fontId="2"/>
  </si>
  <si>
    <t>８人</t>
    <rPh sb="1" eb="2">
      <t>ニン</t>
    </rPh>
    <phoneticPr fontId="2"/>
  </si>
  <si>
    <t>９人</t>
    <rPh sb="1" eb="2">
      <t>ニン</t>
    </rPh>
    <phoneticPr fontId="2"/>
  </si>
  <si>
    <t>１０人</t>
    <rPh sb="2" eb="3">
      <t>ニン</t>
    </rPh>
    <phoneticPr fontId="2"/>
  </si>
  <si>
    <t>１１人</t>
    <rPh sb="2" eb="3">
      <t>ニン</t>
    </rPh>
    <phoneticPr fontId="2"/>
  </si>
  <si>
    <t>１２人</t>
    <rPh sb="2" eb="3">
      <t>ニン</t>
    </rPh>
    <phoneticPr fontId="2"/>
  </si>
  <si>
    <t>１３人</t>
    <rPh sb="2" eb="3">
      <t>ニン</t>
    </rPh>
    <phoneticPr fontId="2"/>
  </si>
  <si>
    <t>１４人</t>
    <rPh sb="2" eb="3">
      <t>ニン</t>
    </rPh>
    <phoneticPr fontId="2"/>
  </si>
  <si>
    <t>１５人</t>
    <rPh sb="2" eb="3">
      <t>ニン</t>
    </rPh>
    <phoneticPr fontId="2"/>
  </si>
  <si>
    <t>１６人</t>
    <rPh sb="2" eb="3">
      <t>ニン</t>
    </rPh>
    <phoneticPr fontId="2"/>
  </si>
  <si>
    <t>住居の定員</t>
    <rPh sb="0" eb="2">
      <t>ジュウキョ</t>
    </rPh>
    <rPh sb="3" eb="5">
      <t>テイイン</t>
    </rPh>
    <phoneticPr fontId="2"/>
  </si>
  <si>
    <t>計</t>
    <rPh sb="0" eb="1">
      <t>ケイ</t>
    </rPh>
    <phoneticPr fontId="2"/>
  </si>
  <si>
    <t>○　旧体系住居定員別利用者数</t>
    <rPh sb="2" eb="5">
      <t>キュウタイケイ</t>
    </rPh>
    <rPh sb="5" eb="7">
      <t>ジュウキョ</t>
    </rPh>
    <rPh sb="7" eb="9">
      <t>テイイン</t>
    </rPh>
    <rPh sb="9" eb="10">
      <t>ベツ</t>
    </rPh>
    <rPh sb="10" eb="12">
      <t>リヨウ</t>
    </rPh>
    <rPh sb="12" eb="13">
      <t>シャ</t>
    </rPh>
    <rPh sb="13" eb="14">
      <t>スウ</t>
    </rPh>
    <phoneticPr fontId="2"/>
  </si>
  <si>
    <t>助成算定基準単位数（合計）</t>
    <rPh sb="0" eb="2">
      <t>ジョセイ</t>
    </rPh>
    <rPh sb="2" eb="4">
      <t>サンテイ</t>
    </rPh>
    <rPh sb="4" eb="6">
      <t>キジュン</t>
    </rPh>
    <rPh sb="6" eb="8">
      <t>タンイ</t>
    </rPh>
    <rPh sb="8" eb="9">
      <t>スウ</t>
    </rPh>
    <rPh sb="10" eb="12">
      <t>ゴウケイ</t>
    </rPh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</si>
  <si>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</si>
  <si>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</si>
  <si>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</si>
  <si>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</si>
  <si>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</si>
  <si>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※９０％保障を算定する新体系のＧＨ・ＣＨ事業所の指定単位に相当する住居について記入すること。</t>
    <rPh sb="4" eb="6">
      <t>ホショウ</t>
    </rPh>
    <rPh sb="7" eb="9">
      <t>サンテイ</t>
    </rPh>
    <rPh sb="11" eb="14">
      <t>シンタイケイ</t>
    </rPh>
    <rPh sb="20" eb="23">
      <t>ジギョウショ</t>
    </rPh>
    <rPh sb="24" eb="26">
      <t>シテイ</t>
    </rPh>
    <rPh sb="26" eb="28">
      <t>タンイ</t>
    </rPh>
    <rPh sb="29" eb="31">
      <t>ソウトウ</t>
    </rPh>
    <rPh sb="33" eb="35">
      <t>ジュウキョ</t>
    </rPh>
    <rPh sb="39" eb="41">
      <t>キニュウ</t>
    </rPh>
    <phoneticPr fontId="2"/>
  </si>
  <si>
    <t>※助成算定基準数　＝　平成１８年３月（９月）の利用者数　×　３０．４　×　９０％</t>
    <rPh sb="1" eb="3">
      <t>ジョセイ</t>
    </rPh>
    <rPh sb="3" eb="5">
      <t>サンテイ</t>
    </rPh>
    <rPh sb="5" eb="7">
      <t>キジュン</t>
    </rPh>
    <rPh sb="7" eb="8">
      <t>スウ</t>
    </rPh>
    <rPh sb="11" eb="13">
      <t>ヘイセイ</t>
    </rPh>
    <rPh sb="15" eb="16">
      <t>ネン</t>
    </rPh>
    <rPh sb="17" eb="18">
      <t>ツキ</t>
    </rPh>
    <rPh sb="20" eb="21">
      <t>ツキ</t>
    </rPh>
    <rPh sb="23" eb="26">
      <t>リヨウシャ</t>
    </rPh>
    <rPh sb="26" eb="27">
      <t>スウ</t>
    </rPh>
    <phoneticPr fontId="2"/>
  </si>
  <si>
    <t>所定単位数（日額）</t>
    <rPh sb="0" eb="2">
      <t>ショテイ</t>
    </rPh>
    <rPh sb="2" eb="5">
      <t>タンイスウ</t>
    </rPh>
    <rPh sb="6" eb="8">
      <t>ニチガク</t>
    </rPh>
    <phoneticPr fontId="2"/>
  </si>
  <si>
    <t>※助成算定基準単位数　＝　助成算定基準数　×　所定単位数（日額）　</t>
    <rPh sb="1" eb="3">
      <t>ジョセイ</t>
    </rPh>
    <rPh sb="3" eb="5">
      <t>サンテイ</t>
    </rPh>
    <rPh sb="5" eb="7">
      <t>キジュン</t>
    </rPh>
    <rPh sb="7" eb="9">
      <t>タンイ</t>
    </rPh>
    <rPh sb="9" eb="10">
      <t>スウ</t>
    </rPh>
    <rPh sb="13" eb="15">
      <t>ジョセイ</t>
    </rPh>
    <rPh sb="15" eb="17">
      <t>サンテイ</t>
    </rPh>
    <rPh sb="17" eb="19">
      <t>キジュン</t>
    </rPh>
    <rPh sb="19" eb="20">
      <t>スウ</t>
    </rPh>
    <rPh sb="23" eb="25">
      <t>ショテイ</t>
    </rPh>
    <rPh sb="25" eb="28">
      <t>タンイスウ</t>
    </rPh>
    <rPh sb="29" eb="31">
      <t>ニチガク</t>
    </rPh>
    <phoneticPr fontId="2"/>
  </si>
  <si>
    <t>※現在の指定の単位ごとに算定し、共同生活介護及び共同生活援助</t>
    <rPh sb="1" eb="3">
      <t>ゲンザイ</t>
    </rPh>
    <rPh sb="4" eb="6">
      <t>シテイ</t>
    </rPh>
    <rPh sb="7" eb="9">
      <t>タンイ</t>
    </rPh>
    <rPh sb="12" eb="14">
      <t>サンテイ</t>
    </rPh>
    <phoneticPr fontId="2"/>
  </si>
  <si>
    <t>　に移行し、複数の住居で一つの指定を受けている場合には、</t>
    <rPh sb="2" eb="4">
      <t>イコウ</t>
    </rPh>
    <rPh sb="6" eb="8">
      <t>フクスウ</t>
    </rPh>
    <rPh sb="9" eb="11">
      <t>ジュウキョ</t>
    </rPh>
    <rPh sb="12" eb="13">
      <t>ヒト</t>
    </rPh>
    <rPh sb="15" eb="17">
      <t>シテイ</t>
    </rPh>
    <rPh sb="18" eb="19">
      <t>ウ</t>
    </rPh>
    <rPh sb="23" eb="25">
      <t>バアイ</t>
    </rPh>
    <phoneticPr fontId="2"/>
  </si>
  <si>
    <t>　比較することとする。</t>
    <rPh sb="1" eb="3">
      <t>ヒカク</t>
    </rPh>
    <phoneticPr fontId="2"/>
  </si>
  <si>
    <t>　旧地域生活援助と現在の共同生活介護等の複数の住居同士を</t>
    <rPh sb="1" eb="2">
      <t>キュウ</t>
    </rPh>
    <rPh sb="2" eb="4">
      <t>チイキ</t>
    </rPh>
    <rPh sb="4" eb="6">
      <t>セイカツ</t>
    </rPh>
    <rPh sb="6" eb="8">
      <t>エンジョ</t>
    </rPh>
    <rPh sb="9" eb="11">
      <t>ゲンザイ</t>
    </rPh>
    <rPh sb="12" eb="14">
      <t>キョウドウ</t>
    </rPh>
    <rPh sb="14" eb="16">
      <t>セイカツ</t>
    </rPh>
    <rPh sb="16" eb="18">
      <t>カイゴ</t>
    </rPh>
    <rPh sb="18" eb="19">
      <t>トウ</t>
    </rPh>
    <rPh sb="20" eb="22">
      <t>フクスウ</t>
    </rPh>
    <rPh sb="23" eb="25">
      <t>ジュウキョ</t>
    </rPh>
    <rPh sb="25" eb="27">
      <t>ドウシ</t>
    </rPh>
    <phoneticPr fontId="2"/>
  </si>
  <si>
    <t>※１　助成算定基準単位数＝区分Ⅰの所定単位数×「区分Ⅰの助成算定基準数」＋区分Ⅱの所定単位数×「区分Ⅱの助成算定基準数」</t>
    <rPh sb="3" eb="5">
      <t>ジョセイ</t>
    </rPh>
    <rPh sb="5" eb="7">
      <t>サンテイ</t>
    </rPh>
    <rPh sb="7" eb="9">
      <t>キジュン</t>
    </rPh>
    <rPh sb="9" eb="12">
      <t>タンイスウ</t>
    </rPh>
    <rPh sb="13" eb="15">
      <t>クブン</t>
    </rPh>
    <rPh sb="17" eb="19">
      <t>ショテイ</t>
    </rPh>
    <rPh sb="19" eb="22">
      <t>タンイスウ</t>
    </rPh>
    <rPh sb="24" eb="26">
      <t>クブン</t>
    </rPh>
    <rPh sb="28" eb="30">
      <t>ジョセイ</t>
    </rPh>
    <rPh sb="30" eb="32">
      <t>サンテイ</t>
    </rPh>
    <rPh sb="32" eb="34">
      <t>キジュン</t>
    </rPh>
    <rPh sb="34" eb="35">
      <t>スウ</t>
    </rPh>
    <rPh sb="37" eb="39">
      <t>クブン</t>
    </rPh>
    <rPh sb="41" eb="43">
      <t>ショテイ</t>
    </rPh>
    <rPh sb="43" eb="46">
      <t>タンイスウ</t>
    </rPh>
    <rPh sb="48" eb="50">
      <t>クブン</t>
    </rPh>
    <rPh sb="52" eb="54">
      <t>ジョセイ</t>
    </rPh>
    <rPh sb="54" eb="56">
      <t>サンテイ</t>
    </rPh>
    <rPh sb="56" eb="58">
      <t>キジュン</t>
    </rPh>
    <rPh sb="58" eb="59">
      <t>カズ</t>
    </rPh>
    <phoneticPr fontId="2"/>
  </si>
  <si>
    <t>移行後の実利用延べ日数</t>
    <rPh sb="0" eb="3">
      <t>イコウゴ</t>
    </rPh>
    <rPh sb="4" eb="6">
      <t>ジツリ</t>
    </rPh>
    <rPh sb="6" eb="7">
      <t>ヨウ</t>
    </rPh>
    <rPh sb="7" eb="8">
      <t>ノ</t>
    </rPh>
    <rPh sb="9" eb="11">
      <t>ニッスウ</t>
    </rPh>
    <phoneticPr fontId="2"/>
  </si>
  <si>
    <t>旧体系における保障単位数</t>
    <rPh sb="0" eb="1">
      <t>キュウ</t>
    </rPh>
    <rPh sb="1" eb="3">
      <t>タイケイ</t>
    </rPh>
    <rPh sb="7" eb="9">
      <t>ホショウ</t>
    </rPh>
    <rPh sb="9" eb="12">
      <t>タンイスウ</t>
    </rPh>
    <phoneticPr fontId="2"/>
  </si>
  <si>
    <t>１．旧体系における保障単位数</t>
    <rPh sb="2" eb="3">
      <t>キュウ</t>
    </rPh>
    <rPh sb="3" eb="5">
      <t>タイケイ</t>
    </rPh>
    <rPh sb="9" eb="11">
      <t>ホショウ</t>
    </rPh>
    <rPh sb="11" eb="14">
      <t>タンイスウ</t>
    </rPh>
    <phoneticPr fontId="2"/>
  </si>
  <si>
    <t>２．新体系移行時における激変緩和措置による助成単位数</t>
    <rPh sb="2" eb="5">
      <t>シンタイケイ</t>
    </rPh>
    <rPh sb="5" eb="8">
      <t>イコウジ</t>
    </rPh>
    <rPh sb="12" eb="14">
      <t>ゲキヘン</t>
    </rPh>
    <rPh sb="14" eb="16">
      <t>カンワ</t>
    </rPh>
    <rPh sb="16" eb="18">
      <t>ソチ</t>
    </rPh>
    <rPh sb="21" eb="23">
      <t>ジョセイ</t>
    </rPh>
    <rPh sb="23" eb="26">
      <t>タンイスウ</t>
    </rPh>
    <phoneticPr fontId="2"/>
  </si>
  <si>
    <t>④　助成額算定シート（グループホーム又はケアホームの場合）</t>
    <rPh sb="2" eb="5">
      <t>ジョセイガク</t>
    </rPh>
    <rPh sb="5" eb="7">
      <t>サンテイ</t>
    </rPh>
    <rPh sb="18" eb="19">
      <t>マタ</t>
    </rPh>
    <rPh sb="26" eb="28">
      <t>バアイ</t>
    </rPh>
    <phoneticPr fontId="2"/>
  </si>
  <si>
    <t>※平成１８年３月（３月に開所していない場合、又は平成18年４月から９月までの間に定員の増を行った場合は、
　 平成18年９月）の利用者数を記入すること。</t>
    <rPh sb="1" eb="3">
      <t>ヘイセイ</t>
    </rPh>
    <rPh sb="5" eb="6">
      <t>ネン</t>
    </rPh>
    <rPh sb="7" eb="8">
      <t>ツキ</t>
    </rPh>
    <rPh sb="10" eb="11">
      <t>ツキ</t>
    </rPh>
    <rPh sb="12" eb="14">
      <t>カイショ</t>
    </rPh>
    <rPh sb="19" eb="21">
      <t>バアイ</t>
    </rPh>
    <rPh sb="22" eb="23">
      <t>マタ</t>
    </rPh>
    <rPh sb="24" eb="26">
      <t>ヘイセイ</t>
    </rPh>
    <rPh sb="28" eb="29">
      <t>ネン</t>
    </rPh>
    <rPh sb="30" eb="31">
      <t>ツキ</t>
    </rPh>
    <rPh sb="34" eb="35">
      <t>ツキ</t>
    </rPh>
    <rPh sb="38" eb="39">
      <t>カン</t>
    </rPh>
    <rPh sb="40" eb="42">
      <t>テイイン</t>
    </rPh>
    <rPh sb="43" eb="44">
      <t>ゾウ</t>
    </rPh>
    <rPh sb="45" eb="46">
      <t>オコナ</t>
    </rPh>
    <rPh sb="48" eb="50">
      <t>バアイ</t>
    </rPh>
    <rPh sb="55" eb="57">
      <t>ヘイセイ</t>
    </rPh>
    <rPh sb="59" eb="60">
      <t>ネン</t>
    </rPh>
    <rPh sb="61" eb="62">
      <t>ツキ</t>
    </rPh>
    <rPh sb="64" eb="66">
      <t>リヨウ</t>
    </rPh>
    <rPh sb="66" eb="67">
      <t>シャ</t>
    </rPh>
    <rPh sb="67" eb="68">
      <t>スウ</t>
    </rPh>
    <rPh sb="69" eb="71">
      <t>キニュウ</t>
    </rPh>
    <phoneticPr fontId="2"/>
  </si>
  <si>
    <t>中核事業所</t>
    <rPh sb="0" eb="2">
      <t>チュウカク</t>
    </rPh>
    <rPh sb="2" eb="5">
      <t>ジギョウショ</t>
    </rPh>
    <phoneticPr fontId="2"/>
  </si>
  <si>
    <t>移行先分離事業所</t>
    <rPh sb="0" eb="3">
      <t>イコウサキ</t>
    </rPh>
    <rPh sb="3" eb="5">
      <t>ブンリ</t>
    </rPh>
    <rPh sb="5" eb="8">
      <t>ジギョウショ</t>
    </rPh>
    <phoneticPr fontId="2"/>
  </si>
  <si>
    <t>Ｅ</t>
  </si>
  <si>
    <t>Ｆ</t>
  </si>
  <si>
    <t>Ｇ</t>
  </si>
  <si>
    <t>Ｈ</t>
  </si>
  <si>
    <t>Ｉ</t>
  </si>
  <si>
    <t>Ｊ</t>
  </si>
  <si>
    <t>小計</t>
    <rPh sb="0" eb="2">
      <t>ショウケイ</t>
    </rPh>
    <phoneticPr fontId="2"/>
  </si>
  <si>
    <t>(注１)給付単位数については、「介護給付費・訓練等給付費明細書」における請求額集計欄中の給付単位数の合計額を記載すること（本体報酬、各種加算を含んで記載）。ただし、各種減算を受けている事業所等については、当該減算を行う前の基本報酬単位数を用いて計算こととする。</t>
    <rPh sb="1" eb="2">
      <t>チュウ</t>
    </rPh>
    <rPh sb="4" eb="6">
      <t>キュウフ</t>
    </rPh>
    <rPh sb="6" eb="9">
      <t>タンイスウ</t>
    </rPh>
    <rPh sb="16" eb="18">
      <t>カイゴ</t>
    </rPh>
    <rPh sb="18" eb="21">
      <t>キュウフヒ</t>
    </rPh>
    <rPh sb="22" eb="25">
      <t>クンレントウ</t>
    </rPh>
    <rPh sb="25" eb="28">
      <t>キュウフヒ</t>
    </rPh>
    <rPh sb="28" eb="31">
      <t>メイサイショ</t>
    </rPh>
    <rPh sb="36" eb="39">
      <t>セイキュウガク</t>
    </rPh>
    <rPh sb="39" eb="41">
      <t>シュウケイ</t>
    </rPh>
    <rPh sb="41" eb="42">
      <t>ラン</t>
    </rPh>
    <rPh sb="42" eb="43">
      <t>チュウ</t>
    </rPh>
    <rPh sb="44" eb="46">
      <t>キュウフ</t>
    </rPh>
    <rPh sb="46" eb="49">
      <t>タンイスウ</t>
    </rPh>
    <rPh sb="50" eb="53">
      <t>ゴウケイガク</t>
    </rPh>
    <rPh sb="54" eb="56">
      <t>キサイ</t>
    </rPh>
    <rPh sb="61" eb="63">
      <t>ホンタイ</t>
    </rPh>
    <rPh sb="63" eb="65">
      <t>ホウシュウ</t>
    </rPh>
    <rPh sb="66" eb="68">
      <t>カクシュ</t>
    </rPh>
    <rPh sb="68" eb="70">
      <t>カサン</t>
    </rPh>
    <rPh sb="71" eb="72">
      <t>フク</t>
    </rPh>
    <rPh sb="74" eb="76">
      <t>キサイ</t>
    </rPh>
    <rPh sb="82" eb="84">
      <t>カクシュ</t>
    </rPh>
    <rPh sb="84" eb="86">
      <t>ゲンサン</t>
    </rPh>
    <rPh sb="87" eb="88">
      <t>ウ</t>
    </rPh>
    <rPh sb="92" eb="95">
      <t>ジギョウショ</t>
    </rPh>
    <rPh sb="95" eb="96">
      <t>トウ</t>
    </rPh>
    <rPh sb="102" eb="104">
      <t>トウガイ</t>
    </rPh>
    <rPh sb="104" eb="106">
      <t>ゲンサン</t>
    </rPh>
    <rPh sb="107" eb="108">
      <t>オコナ</t>
    </rPh>
    <rPh sb="109" eb="110">
      <t>マエ</t>
    </rPh>
    <rPh sb="111" eb="113">
      <t>キホン</t>
    </rPh>
    <rPh sb="113" eb="115">
      <t>ホウシュウ</t>
    </rPh>
    <rPh sb="115" eb="118">
      <t>タンイスウ</t>
    </rPh>
    <rPh sb="119" eb="120">
      <t>モチ</t>
    </rPh>
    <rPh sb="122" eb="124">
      <t>ケイサン</t>
    </rPh>
    <phoneticPr fontId="2"/>
  </si>
  <si>
    <t>(注２)欄が足りない場合には適宜追加して使用すること。</t>
    <rPh sb="1" eb="2">
      <t>チュウ</t>
    </rPh>
    <rPh sb="4" eb="5">
      <t>ラン</t>
    </rPh>
    <rPh sb="6" eb="7">
      <t>タ</t>
    </rPh>
    <rPh sb="10" eb="12">
      <t>バアイ</t>
    </rPh>
    <rPh sb="14" eb="16">
      <t>テキギ</t>
    </rPh>
    <rPh sb="16" eb="18">
      <t>ツイカ</t>
    </rPh>
    <rPh sb="20" eb="22">
      <t>シヨウ</t>
    </rPh>
    <phoneticPr fontId="2"/>
  </si>
  <si>
    <t>(注３)複数の新体系サービス(多機能型事業所以外)に移行した場合にのみ、移行先分離事業所の欄を作成しなければならない。(通常は中核事業所の欄のみ記載すればよい。)</t>
    <rPh sb="1" eb="2">
      <t>チュウ</t>
    </rPh>
    <rPh sb="4" eb="6">
      <t>フクスウ</t>
    </rPh>
    <rPh sb="7" eb="10">
      <t>シンタイケイ</t>
    </rPh>
    <rPh sb="15" eb="18">
      <t>タキノウ</t>
    </rPh>
    <rPh sb="18" eb="19">
      <t>ガタ</t>
    </rPh>
    <rPh sb="19" eb="22">
      <t>ジギョウショ</t>
    </rPh>
    <rPh sb="22" eb="24">
      <t>イガイ</t>
    </rPh>
    <rPh sb="26" eb="28">
      <t>イコウ</t>
    </rPh>
    <rPh sb="30" eb="32">
      <t>バアイ</t>
    </rPh>
    <rPh sb="36" eb="39">
      <t>イコウサキ</t>
    </rPh>
    <rPh sb="39" eb="41">
      <t>ブンリ</t>
    </rPh>
    <rPh sb="41" eb="44">
      <t>ジギョウショ</t>
    </rPh>
    <rPh sb="45" eb="46">
      <t>ラン</t>
    </rPh>
    <rPh sb="47" eb="49">
      <t>サクセイ</t>
    </rPh>
    <rPh sb="60" eb="62">
      <t>ツウジョウ</t>
    </rPh>
    <rPh sb="63" eb="65">
      <t>チュウカク</t>
    </rPh>
    <rPh sb="65" eb="68">
      <t>ジギョウショ</t>
    </rPh>
    <rPh sb="69" eb="70">
      <t>ラン</t>
    </rPh>
    <rPh sb="72" eb="74">
      <t>キサイ</t>
    </rPh>
    <phoneticPr fontId="2"/>
  </si>
  <si>
    <t>(注４)「給付単位数」には送迎加算及び処遇改善加算又は処遇改善特別加算を除く。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</si>
</sst>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,###,###&quot;単&quot;&quot;位&quot;"/>
    <numFmt numFmtId="177" formatCode="###,###,###&quot;人&quot;&quot;日&quot;"/>
    <numFmt numFmtId="178" formatCode="###,###,###&quot;人&quot;"/>
    <numFmt numFmtId="179" formatCode="###,###,##0&quot;単&quot;&quot;位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178" fontId="0" fillId="0" borderId="11" xfId="0" applyNumberForma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76" fontId="0" fillId="3" borderId="11" xfId="0" applyNumberFormat="1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18" xfId="0" applyFill="1" applyBorder="1" applyAlignment="1">
      <alignment vertical="center" textRotation="255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>
      <alignment vertical="center"/>
    </xf>
    <xf numFmtId="178" fontId="0" fillId="0" borderId="21" xfId="0" applyNumberFormat="1" applyBorder="1" applyAlignment="1">
      <alignment horizontal="center" vertical="center"/>
    </xf>
    <xf numFmtId="176" fontId="0" fillId="3" borderId="21" xfId="0" applyNumberForma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center" vertical="center"/>
    </xf>
    <xf numFmtId="177" fontId="0" fillId="3" borderId="21" xfId="0" applyNumberFormat="1" applyFill="1" applyBorder="1" applyAlignment="1">
      <alignment horizontal="center" vertical="center"/>
    </xf>
    <xf numFmtId="176" fontId="0" fillId="3" borderId="18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178" fontId="0" fillId="3" borderId="25" xfId="0" applyNumberForma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176" fontId="3" fillId="0" borderId="34" xfId="0" applyNumberFormat="1" applyFont="1" applyBorder="1" applyAlignment="1" applyProtection="1">
      <alignment vertical="center"/>
      <protection locked="0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176" fontId="3" fillId="0" borderId="20" xfId="0" applyNumberFormat="1" applyFont="1" applyBorder="1" applyAlignment="1" applyProtection="1">
      <alignment vertical="center"/>
      <protection locked="0"/>
    </xf>
    <xf numFmtId="0" fontId="0" fillId="0" borderId="38" xfId="0" applyBorder="1">
      <alignment vertical="center"/>
    </xf>
    <xf numFmtId="0" fontId="0" fillId="0" borderId="1" xfId="0" applyBorder="1">
      <alignment vertical="center"/>
    </xf>
    <xf numFmtId="0" fontId="0" fillId="0" borderId="39" xfId="0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176" fontId="0" fillId="0" borderId="20" xfId="0" applyNumberFormat="1" applyBorder="1" applyAlignment="1" applyProtection="1">
      <alignment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176" fontId="0" fillId="0" borderId="42" xfId="0" applyNumberFormat="1" applyBorder="1" applyAlignment="1" applyProtection="1">
      <alignment vertical="center"/>
      <protection locked="0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176" fontId="0" fillId="0" borderId="30" xfId="0" applyNumberFormat="1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176" fontId="0" fillId="0" borderId="30" xfId="0" applyNumberFormat="1" applyBorder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6" fontId="7" fillId="3" borderId="50" xfId="1" applyNumberFormat="1" applyFont="1" applyFill="1" applyBorder="1" applyAlignment="1" applyProtection="1">
      <alignment horizontal="center" vertical="center"/>
    </xf>
    <xf numFmtId="176" fontId="7" fillId="3" borderId="47" xfId="1" applyNumberFormat="1" applyFont="1" applyFill="1" applyBorder="1" applyAlignment="1" applyProtection="1">
      <alignment horizontal="center" vertical="center"/>
    </xf>
    <xf numFmtId="176" fontId="7" fillId="3" borderId="30" xfId="1" applyNumberFormat="1" applyFont="1" applyFill="1" applyBorder="1" applyAlignment="1" applyProtection="1">
      <alignment horizontal="center" vertical="center"/>
    </xf>
    <xf numFmtId="0" fontId="6" fillId="0" borderId="46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179" fontId="6" fillId="3" borderId="29" xfId="0" applyNumberFormat="1" applyFont="1" applyFill="1" applyBorder="1" applyAlignment="1">
      <alignment horizontal="center" vertical="center" shrinkToFit="1"/>
    </xf>
    <xf numFmtId="179" fontId="6" fillId="3" borderId="30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177" fontId="7" fillId="3" borderId="50" xfId="1" applyNumberFormat="1" applyFont="1" applyFill="1" applyBorder="1" applyAlignment="1" applyProtection="1">
      <alignment horizontal="center" vertical="center"/>
    </xf>
    <xf numFmtId="177" fontId="7" fillId="3" borderId="47" xfId="1" applyNumberFormat="1" applyFont="1" applyFill="1" applyBorder="1" applyAlignment="1" applyProtection="1">
      <alignment horizontal="center" vertical="center"/>
    </xf>
    <xf numFmtId="177" fontId="7" fillId="3" borderId="30" xfId="1" applyNumberFormat="1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179" fontId="6" fillId="3" borderId="29" xfId="1" applyNumberFormat="1" applyFont="1" applyFill="1" applyBorder="1" applyAlignment="1">
      <alignment horizontal="center" vertical="center" shrinkToFit="1"/>
    </xf>
    <xf numFmtId="179" fontId="6" fillId="3" borderId="30" xfId="1" applyNumberFormat="1" applyFont="1" applyFill="1" applyBorder="1" applyAlignment="1">
      <alignment horizontal="center" vertical="center" shrinkToFit="1"/>
    </xf>
    <xf numFmtId="0" fontId="7" fillId="4" borderId="48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 applyProtection="1">
      <alignment horizontal="center" vertical="center"/>
      <protection locked="0"/>
    </xf>
    <xf numFmtId="0" fontId="7" fillId="4" borderId="49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>
      <alignment horizontal="left" vertical="center" wrapText="1"/>
    </xf>
    <xf numFmtId="0" fontId="0" fillId="0" borderId="5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1" xfId="0" applyFill="1" applyBorder="1" applyAlignment="1">
      <alignment horizontal="center" vertical="center" textRotation="255"/>
    </xf>
    <xf numFmtId="0" fontId="0" fillId="2" borderId="21" xfId="0" applyFill="1" applyBorder="1" applyAlignment="1">
      <alignment horizontal="center" vertical="center" textRotation="255"/>
    </xf>
    <xf numFmtId="0" fontId="4" fillId="0" borderId="0" xfId="0" applyFont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27"/>
  <sheetViews>
    <sheetView view="pageBreakPreview" topLeftCell="A13" zoomScaleNormal="100" workbookViewId="0">
      <selection activeCell="G21" sqref="G21"/>
    </sheetView>
  </sheetViews>
  <sheetFormatPr defaultRowHeight="13.5" x14ac:dyDescent="0.15"/>
  <cols>
    <col min="1" max="1" width="7" style="27" customWidth="1"/>
    <col min="2" max="7" width="10.625" style="27" customWidth="1"/>
    <col min="8" max="9" width="11.625" style="27" customWidth="1"/>
    <col min="10" max="10" width="12.25" style="27" customWidth="1"/>
    <col min="11" max="11" width="12.875" style="27" customWidth="1"/>
    <col min="12" max="12" width="10.625" style="27" customWidth="1"/>
    <col min="13" max="13" width="14.375" style="27" customWidth="1"/>
    <col min="14" max="14" width="15.375" customWidth="1"/>
    <col min="15" max="15" width="32" hidden="1" customWidth="1"/>
    <col min="16" max="16" width="0" hidden="1" customWidth="1"/>
  </cols>
  <sheetData>
    <row r="1" spans="1:15" ht="27.75" customHeight="1" x14ac:dyDescent="0.15">
      <c r="A1" s="11" t="s">
        <v>74</v>
      </c>
      <c r="B1" s="11"/>
    </row>
    <row r="2" spans="1:15" ht="18" customHeight="1" x14ac:dyDescent="0.15">
      <c r="A2" s="11"/>
      <c r="B2" s="11"/>
    </row>
    <row r="3" spans="1:15" ht="18" customHeight="1" thickBot="1" x14ac:dyDescent="0.2">
      <c r="O3" s="25"/>
    </row>
    <row r="4" spans="1:15" ht="18" customHeight="1" x14ac:dyDescent="0.15">
      <c r="B4" s="13" t="s">
        <v>30</v>
      </c>
      <c r="C4" s="28"/>
      <c r="D4" s="28"/>
      <c r="E4" s="28"/>
      <c r="F4" s="28"/>
      <c r="G4" s="28"/>
      <c r="H4" s="114" t="s">
        <v>8</v>
      </c>
      <c r="I4" s="115"/>
      <c r="J4" s="116"/>
      <c r="K4" s="119" t="s">
        <v>29</v>
      </c>
      <c r="L4" s="120"/>
      <c r="M4" s="121"/>
      <c r="O4" s="26" t="s">
        <v>26</v>
      </c>
    </row>
    <row r="5" spans="1:15" ht="18" customHeight="1" thickBot="1" x14ac:dyDescent="0.2">
      <c r="B5" s="25" t="s">
        <v>65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O5" s="26" t="s">
        <v>29</v>
      </c>
    </row>
    <row r="6" spans="1:15" ht="18" customHeight="1" thickBot="1" x14ac:dyDescent="0.2">
      <c r="B6" s="25" t="s">
        <v>66</v>
      </c>
      <c r="C6" s="28"/>
      <c r="D6" s="28"/>
      <c r="E6" s="28"/>
      <c r="F6" s="28"/>
      <c r="G6" s="28"/>
      <c r="H6" s="108" t="s">
        <v>55</v>
      </c>
      <c r="I6" s="109"/>
      <c r="J6" s="110"/>
      <c r="K6" s="99">
        <f>①旧体系住居定員別利用者数!H24</f>
        <v>86025</v>
      </c>
      <c r="L6" s="100"/>
      <c r="M6" s="101"/>
      <c r="O6" s="26" t="s">
        <v>27</v>
      </c>
    </row>
    <row r="7" spans="1:15" ht="18" customHeight="1" thickBot="1" x14ac:dyDescent="0.2">
      <c r="B7" s="25" t="s">
        <v>68</v>
      </c>
      <c r="C7" s="28"/>
      <c r="D7" s="28"/>
      <c r="E7" s="28"/>
      <c r="F7" s="28"/>
      <c r="G7" s="28"/>
      <c r="H7"/>
      <c r="I7"/>
      <c r="J7"/>
      <c r="K7"/>
      <c r="L7"/>
      <c r="M7"/>
    </row>
    <row r="8" spans="1:15" ht="18" customHeight="1" thickBot="1" x14ac:dyDescent="0.2">
      <c r="B8" s="25" t="s">
        <v>67</v>
      </c>
      <c r="C8" s="28"/>
      <c r="D8" s="28"/>
      <c r="E8" s="28"/>
      <c r="F8" s="28"/>
      <c r="G8" s="28"/>
      <c r="H8" s="108" t="s">
        <v>70</v>
      </c>
      <c r="I8" s="109"/>
      <c r="J8" s="110"/>
      <c r="K8" s="111">
        <f>②新体系移行後の実利用延べ日数算定シート!AH55</f>
        <v>179</v>
      </c>
      <c r="L8" s="112"/>
      <c r="M8" s="113"/>
    </row>
    <row r="9" spans="1:15" ht="18" customHeight="1" x14ac:dyDescent="0.15"/>
    <row r="10" spans="1:15" ht="18" customHeight="1" thickBot="1" x14ac:dyDescent="0.2"/>
    <row r="11" spans="1:15" ht="20.100000000000001" customHeight="1" thickTop="1" x14ac:dyDescent="0.15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1"/>
    </row>
    <row r="12" spans="1:15" ht="20.100000000000001" customHeight="1" x14ac:dyDescent="0.15">
      <c r="B12" s="32"/>
      <c r="C12" s="46" t="s">
        <v>72</v>
      </c>
      <c r="D12" s="33"/>
      <c r="E12" s="33"/>
      <c r="F12" s="33"/>
      <c r="G12" s="33"/>
      <c r="H12" s="33"/>
      <c r="I12" s="33"/>
      <c r="J12" s="33"/>
      <c r="K12" s="33"/>
      <c r="L12" s="34"/>
      <c r="M12" s="35"/>
    </row>
    <row r="13" spans="1:15" ht="20.100000000000001" customHeight="1" x14ac:dyDescent="0.15">
      <c r="A13" s="35"/>
      <c r="B13" s="36"/>
      <c r="C13" s="33"/>
      <c r="D13" s="33"/>
      <c r="E13" s="33"/>
      <c r="F13" s="33"/>
      <c r="G13" s="33"/>
      <c r="H13" s="33"/>
      <c r="I13" s="33"/>
      <c r="J13" s="33"/>
      <c r="K13" s="33"/>
      <c r="L13" s="34"/>
      <c r="M13" s="35"/>
    </row>
    <row r="14" spans="1:15" ht="20.100000000000001" customHeight="1" thickBot="1" x14ac:dyDescent="0.2">
      <c r="A14" s="13"/>
      <c r="B14" s="16"/>
      <c r="C14" s="17"/>
      <c r="D14" s="17"/>
      <c r="E14" s="17"/>
      <c r="F14" s="15"/>
      <c r="G14" s="17"/>
      <c r="H14" s="17"/>
      <c r="I14" s="15"/>
      <c r="J14" s="102" t="s">
        <v>71</v>
      </c>
      <c r="K14" s="102"/>
      <c r="L14" s="18"/>
      <c r="M14" s="13"/>
    </row>
    <row r="15" spans="1:15" s="13" customFormat="1" ht="20.100000000000001" customHeight="1" thickBot="1" x14ac:dyDescent="0.2">
      <c r="B15" s="16"/>
      <c r="C15" s="17"/>
      <c r="D15" s="17"/>
      <c r="E15" s="17"/>
      <c r="F15" s="14"/>
      <c r="G15" s="17"/>
      <c r="H15" s="17"/>
      <c r="I15" s="17"/>
      <c r="J15" s="104">
        <f>K6</f>
        <v>86025</v>
      </c>
      <c r="K15" s="105"/>
      <c r="L15" s="18"/>
      <c r="O15"/>
    </row>
    <row r="16" spans="1:15" s="13" customFormat="1" ht="20.100000000000001" customHeight="1" x14ac:dyDescent="0.15">
      <c r="A16" s="27"/>
      <c r="B16" s="32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27"/>
      <c r="O16"/>
    </row>
    <row r="17" spans="1:15" ht="20.100000000000001" customHeight="1" x14ac:dyDescent="0.15">
      <c r="A17" s="12"/>
      <c r="B17" s="19"/>
      <c r="C17" s="46" t="s">
        <v>73</v>
      </c>
      <c r="D17" s="20"/>
      <c r="E17" s="20"/>
      <c r="F17" s="20"/>
      <c r="G17" s="20"/>
      <c r="H17" s="20"/>
      <c r="I17" s="20"/>
      <c r="J17" s="20"/>
      <c r="K17" s="20"/>
      <c r="L17" s="21"/>
      <c r="M17" s="12"/>
    </row>
    <row r="18" spans="1:15" s="12" customFormat="1" ht="20.100000000000001" customHeight="1" x14ac:dyDescent="0.15">
      <c r="A18" s="27"/>
      <c r="B18" s="32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27"/>
      <c r="O18"/>
    </row>
    <row r="19" spans="1:15" ht="20.100000000000001" customHeight="1" thickBot="1" x14ac:dyDescent="0.2">
      <c r="A19" s="13"/>
      <c r="B19" s="16"/>
      <c r="C19" s="17"/>
      <c r="D19" s="102" t="s">
        <v>71</v>
      </c>
      <c r="E19" s="102"/>
      <c r="F19" s="15"/>
      <c r="G19" s="102" t="s">
        <v>9</v>
      </c>
      <c r="H19" s="102"/>
      <c r="I19" s="15"/>
      <c r="J19" s="102" t="s">
        <v>11</v>
      </c>
      <c r="K19" s="102"/>
      <c r="L19" s="18"/>
      <c r="M19" s="13"/>
    </row>
    <row r="20" spans="1:15" s="13" customFormat="1" ht="20.100000000000001" customHeight="1" thickBot="1" x14ac:dyDescent="0.2">
      <c r="B20" s="16"/>
      <c r="C20" s="17"/>
      <c r="D20" s="117">
        <f>J15</f>
        <v>86025</v>
      </c>
      <c r="E20" s="118"/>
      <c r="F20" s="14" t="s">
        <v>12</v>
      </c>
      <c r="G20" s="117">
        <f>③新体系移行後の給付単位数算定シート!C57</f>
        <v>69532</v>
      </c>
      <c r="H20" s="118"/>
      <c r="I20" s="14" t="s">
        <v>13</v>
      </c>
      <c r="J20" s="104">
        <f>IF((D20-G20)&gt;0,D20-G20,"算定不可！")</f>
        <v>16493</v>
      </c>
      <c r="K20" s="105"/>
      <c r="L20" s="18"/>
      <c r="O20"/>
    </row>
    <row r="21" spans="1:15" s="13" customFormat="1" ht="20.100000000000001" customHeight="1" x14ac:dyDescent="0.15">
      <c r="B21" s="16"/>
      <c r="C21" s="17"/>
      <c r="D21" s="15"/>
      <c r="E21" s="15"/>
      <c r="F21" s="15"/>
      <c r="G21" s="15"/>
      <c r="H21" s="15"/>
      <c r="I21" s="15"/>
      <c r="J21" s="15"/>
      <c r="K21" s="15"/>
      <c r="L21" s="18"/>
      <c r="O21"/>
    </row>
    <row r="22" spans="1:15" s="13" customFormat="1" ht="20.100000000000001" customHeight="1" thickBot="1" x14ac:dyDescent="0.2">
      <c r="B22" s="16"/>
      <c r="C22" s="17"/>
      <c r="D22" s="106"/>
      <c r="E22" s="106"/>
      <c r="F22" s="15"/>
      <c r="G22" s="15"/>
      <c r="H22" s="15"/>
      <c r="I22" s="15"/>
      <c r="J22" s="106" t="s">
        <v>10</v>
      </c>
      <c r="K22" s="106"/>
      <c r="L22" s="18"/>
      <c r="O22"/>
    </row>
    <row r="23" spans="1:15" s="13" customFormat="1" ht="20.100000000000001" customHeight="1" thickBot="1" x14ac:dyDescent="0.2">
      <c r="B23" s="16"/>
      <c r="C23" s="17"/>
      <c r="D23" s="15"/>
      <c r="E23" s="106" t="s">
        <v>21</v>
      </c>
      <c r="F23" s="106"/>
      <c r="G23" s="106"/>
      <c r="H23" s="106"/>
      <c r="I23" s="107"/>
      <c r="J23" s="104">
        <f>ROUND(J20/K8,0)</f>
        <v>92</v>
      </c>
      <c r="K23" s="105"/>
      <c r="L23" s="18"/>
      <c r="O23"/>
    </row>
    <row r="24" spans="1:15" s="13" customFormat="1" ht="20.100000000000001" customHeight="1" thickBot="1" x14ac:dyDescent="0.2">
      <c r="A24" s="27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1"/>
      <c r="M24" s="27"/>
      <c r="O24"/>
    </row>
    <row r="25" spans="1:15" ht="17.25" customHeight="1" thickTop="1" x14ac:dyDescent="0.15"/>
    <row r="26" spans="1:15" ht="15" customHeight="1" x14ac:dyDescent="0.15">
      <c r="A26" s="103" t="s">
        <v>69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</row>
    <row r="27" spans="1:15" ht="15" customHeight="1" x14ac:dyDescent="0.15">
      <c r="A27" s="103" t="s">
        <v>28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</row>
  </sheetData>
  <mergeCells count="20">
    <mergeCell ref="H4:J4"/>
    <mergeCell ref="D22:E22"/>
    <mergeCell ref="J22:K22"/>
    <mergeCell ref="G20:H20"/>
    <mergeCell ref="J19:K19"/>
    <mergeCell ref="H6:J6"/>
    <mergeCell ref="K4:M4"/>
    <mergeCell ref="J15:K15"/>
    <mergeCell ref="D19:E19"/>
    <mergeCell ref="D20:E20"/>
    <mergeCell ref="K6:M6"/>
    <mergeCell ref="J14:K14"/>
    <mergeCell ref="A27:M27"/>
    <mergeCell ref="A26:M26"/>
    <mergeCell ref="J23:K23"/>
    <mergeCell ref="E23:I23"/>
    <mergeCell ref="J20:K20"/>
    <mergeCell ref="G19:H19"/>
    <mergeCell ref="H8:J8"/>
    <mergeCell ref="K8:M8"/>
  </mergeCells>
  <phoneticPr fontId="2"/>
  <dataValidations count="1">
    <dataValidation type="list" allowBlank="1" showInputMessage="1" showErrorMessage="1" sqref="K4">
      <formula1>$O$5:$O$6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H29"/>
  <sheetViews>
    <sheetView view="pageBreakPreview" zoomScaleNormal="100" workbookViewId="0">
      <selection activeCell="F1" sqref="F1"/>
    </sheetView>
  </sheetViews>
  <sheetFormatPr defaultRowHeight="13.5" x14ac:dyDescent="0.15"/>
  <cols>
    <col min="1" max="1" width="5.5" customWidth="1"/>
    <col min="2" max="2" width="13.875" customWidth="1"/>
    <col min="3" max="3" width="13.125" customWidth="1"/>
    <col min="5" max="5" width="16.5" style="1" customWidth="1"/>
    <col min="6" max="6" width="18" style="1" customWidth="1"/>
    <col min="7" max="7" width="16.875" style="1" customWidth="1"/>
    <col min="8" max="8" width="19.25" style="1" customWidth="1"/>
  </cols>
  <sheetData>
    <row r="1" spans="1:8" ht="38.25" customHeight="1" x14ac:dyDescent="0.15">
      <c r="A1" s="127" t="s">
        <v>54</v>
      </c>
      <c r="B1" s="127"/>
      <c r="C1" s="127"/>
      <c r="D1" s="127"/>
      <c r="E1" s="127"/>
      <c r="F1" s="13" t="s">
        <v>30</v>
      </c>
      <c r="G1" s="13"/>
    </row>
    <row r="2" spans="1:8" ht="33" customHeight="1" x14ac:dyDescent="0.15">
      <c r="B2" s="49" t="s">
        <v>40</v>
      </c>
      <c r="C2" s="49" t="s">
        <v>52</v>
      </c>
      <c r="D2" s="49" t="s">
        <v>39</v>
      </c>
      <c r="E2" s="50" t="s">
        <v>41</v>
      </c>
      <c r="F2" s="49" t="s">
        <v>63</v>
      </c>
      <c r="G2" s="49" t="s">
        <v>6</v>
      </c>
      <c r="H2" s="49" t="s">
        <v>7</v>
      </c>
    </row>
    <row r="3" spans="1:8" ht="21.95" customHeight="1" x14ac:dyDescent="0.15">
      <c r="B3" s="125" t="s">
        <v>36</v>
      </c>
      <c r="C3" s="128" t="s">
        <v>33</v>
      </c>
      <c r="D3" s="48" t="s">
        <v>37</v>
      </c>
      <c r="E3" s="47">
        <v>3</v>
      </c>
      <c r="F3" s="51">
        <v>450</v>
      </c>
      <c r="G3" s="58">
        <f>ROUND(E3*30.4*90/100,0)</f>
        <v>82</v>
      </c>
      <c r="H3" s="51">
        <f>G3*F3</f>
        <v>36900</v>
      </c>
    </row>
    <row r="4" spans="1:8" ht="21.95" customHeight="1" x14ac:dyDescent="0.15">
      <c r="B4" s="125"/>
      <c r="C4" s="128"/>
      <c r="D4" s="48" t="s">
        <v>38</v>
      </c>
      <c r="E4" s="47">
        <v>1</v>
      </c>
      <c r="F4" s="51">
        <v>225</v>
      </c>
      <c r="G4" s="58">
        <f>ROUND(E4*30.4*90/100,0)</f>
        <v>27</v>
      </c>
      <c r="H4" s="51">
        <f t="shared" ref="H4:H23" si="0">G4*F4</f>
        <v>6075</v>
      </c>
    </row>
    <row r="5" spans="1:8" ht="21.95" customHeight="1" x14ac:dyDescent="0.15">
      <c r="B5" s="125"/>
      <c r="C5" s="128" t="s">
        <v>32</v>
      </c>
      <c r="D5" s="48" t="s">
        <v>37</v>
      </c>
      <c r="E5" s="47"/>
      <c r="F5" s="51">
        <v>405</v>
      </c>
      <c r="G5" s="58">
        <f t="shared" ref="G5:G23" si="1">ROUND(E5*30.4*90/100,0)</f>
        <v>0</v>
      </c>
      <c r="H5" s="51">
        <f>G5*F5</f>
        <v>0</v>
      </c>
    </row>
    <row r="6" spans="1:8" ht="21.95" customHeight="1" x14ac:dyDescent="0.15">
      <c r="B6" s="125"/>
      <c r="C6" s="128"/>
      <c r="D6" s="48" t="s">
        <v>38</v>
      </c>
      <c r="E6" s="47"/>
      <c r="F6" s="51">
        <v>180</v>
      </c>
      <c r="G6" s="58">
        <f t="shared" si="1"/>
        <v>0</v>
      </c>
      <c r="H6" s="51">
        <f t="shared" si="0"/>
        <v>0</v>
      </c>
    </row>
    <row r="7" spans="1:8" ht="21.95" customHeight="1" x14ac:dyDescent="0.15">
      <c r="B7" s="125"/>
      <c r="C7" s="128" t="s">
        <v>34</v>
      </c>
      <c r="D7" s="48" t="s">
        <v>37</v>
      </c>
      <c r="E7" s="47">
        <v>3</v>
      </c>
      <c r="F7" s="51">
        <v>375</v>
      </c>
      <c r="G7" s="58">
        <f t="shared" si="1"/>
        <v>82</v>
      </c>
      <c r="H7" s="51">
        <f t="shared" si="0"/>
        <v>30750</v>
      </c>
    </row>
    <row r="8" spans="1:8" ht="21.95" customHeight="1" x14ac:dyDescent="0.15">
      <c r="B8" s="125"/>
      <c r="C8" s="128"/>
      <c r="D8" s="48" t="s">
        <v>38</v>
      </c>
      <c r="E8" s="47">
        <v>3</v>
      </c>
      <c r="F8" s="51">
        <v>150</v>
      </c>
      <c r="G8" s="58">
        <f t="shared" si="1"/>
        <v>82</v>
      </c>
      <c r="H8" s="51">
        <f t="shared" si="0"/>
        <v>12300</v>
      </c>
    </row>
    <row r="9" spans="1:8" ht="21.95" customHeight="1" x14ac:dyDescent="0.15">
      <c r="B9" s="125"/>
      <c r="C9" s="128" t="s">
        <v>35</v>
      </c>
      <c r="D9" s="48" t="s">
        <v>37</v>
      </c>
      <c r="E9" s="47"/>
      <c r="F9" s="51">
        <v>353</v>
      </c>
      <c r="G9" s="58">
        <f t="shared" si="1"/>
        <v>0</v>
      </c>
      <c r="H9" s="51">
        <f t="shared" si="0"/>
        <v>0</v>
      </c>
    </row>
    <row r="10" spans="1:8" ht="21.95" customHeight="1" x14ac:dyDescent="0.15">
      <c r="B10" s="125"/>
      <c r="C10" s="128"/>
      <c r="D10" s="48" t="s">
        <v>38</v>
      </c>
      <c r="E10" s="47"/>
      <c r="F10" s="51">
        <v>128</v>
      </c>
      <c r="G10" s="58">
        <f t="shared" si="1"/>
        <v>0</v>
      </c>
      <c r="H10" s="51">
        <f t="shared" si="0"/>
        <v>0</v>
      </c>
    </row>
    <row r="11" spans="1:8" ht="18" customHeight="1" x14ac:dyDescent="0.15">
      <c r="B11" s="125" t="s">
        <v>42</v>
      </c>
      <c r="C11" s="48" t="s">
        <v>33</v>
      </c>
      <c r="D11" s="48"/>
      <c r="E11" s="47"/>
      <c r="F11" s="51">
        <v>225</v>
      </c>
      <c r="G11" s="58">
        <f>ROUND(E11*30.4*90/100,0)</f>
        <v>0</v>
      </c>
      <c r="H11" s="51">
        <f t="shared" si="0"/>
        <v>0</v>
      </c>
    </row>
    <row r="12" spans="1:8" ht="18" customHeight="1" x14ac:dyDescent="0.15">
      <c r="B12" s="125"/>
      <c r="C12" s="48" t="s">
        <v>32</v>
      </c>
      <c r="D12" s="48"/>
      <c r="E12" s="47"/>
      <c r="F12" s="51">
        <v>180</v>
      </c>
      <c r="G12" s="58">
        <f t="shared" si="1"/>
        <v>0</v>
      </c>
      <c r="H12" s="51">
        <f t="shared" si="0"/>
        <v>0</v>
      </c>
    </row>
    <row r="13" spans="1:8" ht="18" customHeight="1" x14ac:dyDescent="0.15">
      <c r="B13" s="125"/>
      <c r="C13" s="48" t="s">
        <v>34</v>
      </c>
      <c r="D13" s="48"/>
      <c r="E13" s="47"/>
      <c r="F13" s="51">
        <v>150</v>
      </c>
      <c r="G13" s="58">
        <f t="shared" si="1"/>
        <v>0</v>
      </c>
      <c r="H13" s="51">
        <f t="shared" si="0"/>
        <v>0</v>
      </c>
    </row>
    <row r="14" spans="1:8" ht="18" customHeight="1" x14ac:dyDescent="0.15">
      <c r="B14" s="125"/>
      <c r="C14" s="48" t="s">
        <v>35</v>
      </c>
      <c r="D14" s="52"/>
      <c r="E14" s="47"/>
      <c r="F14" s="51">
        <v>128</v>
      </c>
      <c r="G14" s="58">
        <f t="shared" si="1"/>
        <v>0</v>
      </c>
      <c r="H14" s="51">
        <f t="shared" si="0"/>
        <v>0</v>
      </c>
    </row>
    <row r="15" spans="1:8" ht="18" customHeight="1" x14ac:dyDescent="0.15">
      <c r="B15" s="125"/>
      <c r="C15" s="48" t="s">
        <v>43</v>
      </c>
      <c r="D15" s="52"/>
      <c r="E15" s="47"/>
      <c r="F15" s="51">
        <v>112</v>
      </c>
      <c r="G15" s="58">
        <f t="shared" si="1"/>
        <v>0</v>
      </c>
      <c r="H15" s="51">
        <f>G15*F15</f>
        <v>0</v>
      </c>
    </row>
    <row r="16" spans="1:8" ht="18" customHeight="1" x14ac:dyDescent="0.15">
      <c r="B16" s="125"/>
      <c r="C16" s="48" t="s">
        <v>44</v>
      </c>
      <c r="D16" s="52"/>
      <c r="E16" s="47"/>
      <c r="F16" s="51">
        <v>100</v>
      </c>
      <c r="G16" s="58">
        <f t="shared" si="1"/>
        <v>0</v>
      </c>
      <c r="H16" s="51">
        <f t="shared" si="0"/>
        <v>0</v>
      </c>
    </row>
    <row r="17" spans="2:8" ht="18" customHeight="1" x14ac:dyDescent="0.15">
      <c r="B17" s="125"/>
      <c r="C17" s="48" t="s">
        <v>45</v>
      </c>
      <c r="D17" s="52"/>
      <c r="E17" s="47"/>
      <c r="F17" s="51">
        <v>90</v>
      </c>
      <c r="G17" s="58">
        <f t="shared" si="1"/>
        <v>0</v>
      </c>
      <c r="H17" s="51">
        <f t="shared" si="0"/>
        <v>0</v>
      </c>
    </row>
    <row r="18" spans="2:8" ht="18" customHeight="1" x14ac:dyDescent="0.15">
      <c r="B18" s="125"/>
      <c r="C18" s="48" t="s">
        <v>46</v>
      </c>
      <c r="D18" s="52"/>
      <c r="E18" s="47"/>
      <c r="F18" s="51">
        <v>81</v>
      </c>
      <c r="G18" s="58">
        <f t="shared" si="1"/>
        <v>0</v>
      </c>
      <c r="H18" s="51">
        <f t="shared" si="0"/>
        <v>0</v>
      </c>
    </row>
    <row r="19" spans="2:8" ht="18" customHeight="1" x14ac:dyDescent="0.15">
      <c r="B19" s="125"/>
      <c r="C19" s="48" t="s">
        <v>47</v>
      </c>
      <c r="D19" s="52"/>
      <c r="E19" s="47"/>
      <c r="F19" s="51">
        <v>75</v>
      </c>
      <c r="G19" s="58">
        <f t="shared" si="1"/>
        <v>0</v>
      </c>
      <c r="H19" s="51">
        <f t="shared" si="0"/>
        <v>0</v>
      </c>
    </row>
    <row r="20" spans="2:8" ht="18" customHeight="1" x14ac:dyDescent="0.15">
      <c r="B20" s="125"/>
      <c r="C20" s="48" t="s">
        <v>48</v>
      </c>
      <c r="D20" s="52"/>
      <c r="E20" s="47"/>
      <c r="F20" s="51">
        <v>69</v>
      </c>
      <c r="G20" s="58">
        <f t="shared" si="1"/>
        <v>0</v>
      </c>
      <c r="H20" s="51">
        <f t="shared" si="0"/>
        <v>0</v>
      </c>
    </row>
    <row r="21" spans="2:8" ht="18" customHeight="1" x14ac:dyDescent="0.15">
      <c r="B21" s="125"/>
      <c r="C21" s="48" t="s">
        <v>49</v>
      </c>
      <c r="D21" s="52"/>
      <c r="E21" s="47"/>
      <c r="F21" s="51">
        <v>64</v>
      </c>
      <c r="G21" s="58">
        <f t="shared" si="1"/>
        <v>0</v>
      </c>
      <c r="H21" s="51">
        <f t="shared" si="0"/>
        <v>0</v>
      </c>
    </row>
    <row r="22" spans="2:8" ht="18" customHeight="1" x14ac:dyDescent="0.15">
      <c r="B22" s="125"/>
      <c r="C22" s="48" t="s">
        <v>50</v>
      </c>
      <c r="D22" s="52"/>
      <c r="E22" s="47"/>
      <c r="F22" s="51">
        <v>60</v>
      </c>
      <c r="G22" s="58">
        <f t="shared" si="1"/>
        <v>0</v>
      </c>
      <c r="H22" s="51">
        <f t="shared" si="0"/>
        <v>0</v>
      </c>
    </row>
    <row r="23" spans="2:8" ht="18" customHeight="1" thickBot="1" x14ac:dyDescent="0.2">
      <c r="B23" s="126"/>
      <c r="C23" s="54" t="s">
        <v>51</v>
      </c>
      <c r="D23" s="55"/>
      <c r="E23" s="56"/>
      <c r="F23" s="57">
        <v>56</v>
      </c>
      <c r="G23" s="59">
        <f t="shared" si="1"/>
        <v>0</v>
      </c>
      <c r="H23" s="57">
        <f t="shared" si="0"/>
        <v>0</v>
      </c>
    </row>
    <row r="24" spans="2:8" ht="27.75" customHeight="1" thickTop="1" x14ac:dyDescent="0.15">
      <c r="B24" s="53" t="s">
        <v>53</v>
      </c>
      <c r="C24" s="61"/>
      <c r="D24" s="62"/>
      <c r="E24" s="64">
        <f>SUM(E3:E23)</f>
        <v>10</v>
      </c>
      <c r="F24" s="62"/>
      <c r="G24" s="63"/>
      <c r="H24" s="60">
        <f>SUM(H3:H23)</f>
        <v>86025</v>
      </c>
    </row>
    <row r="25" spans="2:8" x14ac:dyDescent="0.15">
      <c r="B25" s="122" t="s">
        <v>75</v>
      </c>
      <c r="C25" s="123"/>
      <c r="D25" s="123"/>
      <c r="E25" s="123"/>
      <c r="F25" s="123"/>
      <c r="G25" s="123"/>
      <c r="H25" s="123"/>
    </row>
    <row r="26" spans="2:8" x14ac:dyDescent="0.15">
      <c r="B26" s="124"/>
      <c r="C26" s="124"/>
      <c r="D26" s="124"/>
      <c r="E26" s="124"/>
      <c r="F26" s="124"/>
      <c r="G26" s="124"/>
      <c r="H26" s="124"/>
    </row>
    <row r="27" spans="2:8" x14ac:dyDescent="0.15">
      <c r="B27" t="s">
        <v>61</v>
      </c>
    </row>
    <row r="28" spans="2:8" x14ac:dyDescent="0.15">
      <c r="B28" t="s">
        <v>62</v>
      </c>
    </row>
    <row r="29" spans="2:8" x14ac:dyDescent="0.15">
      <c r="B29" t="s">
        <v>64</v>
      </c>
    </row>
  </sheetData>
  <sheetProtection sheet="1" objects="1" scenarios="1"/>
  <protectedRanges>
    <protectedRange sqref="E3:E23" name="範囲1"/>
  </protectedRanges>
  <mergeCells count="8">
    <mergeCell ref="B25:H26"/>
    <mergeCell ref="B3:B10"/>
    <mergeCell ref="B11:B23"/>
    <mergeCell ref="A1:E1"/>
    <mergeCell ref="C3:C4"/>
    <mergeCell ref="C5:C6"/>
    <mergeCell ref="C7:C8"/>
    <mergeCell ref="C9:C10"/>
  </mergeCells>
  <phoneticPr fontId="2"/>
  <pageMargins left="0.78700000000000003" right="0.78700000000000003" top="0.98399999999999999" bottom="0.98399999999999999" header="0.51200000000000001" footer="0.51200000000000001"/>
  <pageSetup paperSize="9" scale="86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J57"/>
  <sheetViews>
    <sheetView zoomScaleNormal="100" workbookViewId="0">
      <pane xSplit="2" ySplit="4" topLeftCell="L5" activePane="bottomRight" state="frozen"/>
      <selection activeCell="C50" sqref="C50"/>
      <selection pane="topRight" activeCell="C50" sqref="C50"/>
      <selection pane="bottomLeft" activeCell="C50" sqref="C50"/>
      <selection pane="bottomRight" activeCell="AC45" sqref="AC45:AC46"/>
    </sheetView>
  </sheetViews>
  <sheetFormatPr defaultRowHeight="13.5" x14ac:dyDescent="0.15"/>
  <cols>
    <col min="1" max="1" width="4.5" customWidth="1"/>
    <col min="2" max="2" width="12.75" customWidth="1"/>
    <col min="3" max="7" width="5.625" style="1" customWidth="1"/>
    <col min="8" max="33" width="5.625" customWidth="1"/>
    <col min="34" max="34" width="13.375" customWidth="1"/>
    <col min="35" max="38" width="6.625" customWidth="1"/>
  </cols>
  <sheetData>
    <row r="1" spans="1:36" ht="21" x14ac:dyDescent="0.15">
      <c r="A1" s="22" t="s">
        <v>20</v>
      </c>
    </row>
    <row r="3" spans="1:36" ht="14.25" thickBot="1" x14ac:dyDescent="0.2">
      <c r="AB3" s="1"/>
      <c r="AC3" s="1"/>
      <c r="AD3" s="1"/>
    </row>
    <row r="4" spans="1:36" ht="14.25" thickBot="1" x14ac:dyDescent="0.2">
      <c r="A4" s="10"/>
      <c r="B4" s="5" t="s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5">
        <v>22</v>
      </c>
      <c r="Y4" s="5">
        <v>23</v>
      </c>
      <c r="Z4" s="5">
        <v>24</v>
      </c>
      <c r="AA4" s="5">
        <v>25</v>
      </c>
      <c r="AB4" s="5">
        <v>26</v>
      </c>
      <c r="AC4" s="5">
        <v>27</v>
      </c>
      <c r="AD4" s="5">
        <v>28</v>
      </c>
      <c r="AE4" s="5">
        <v>29</v>
      </c>
      <c r="AF4" s="5">
        <v>30</v>
      </c>
      <c r="AG4" s="5">
        <v>31</v>
      </c>
      <c r="AH4" s="6" t="s">
        <v>5</v>
      </c>
      <c r="AI4" s="1"/>
      <c r="AJ4" s="1"/>
    </row>
    <row r="5" spans="1:36" ht="14.25" thickTop="1" x14ac:dyDescent="0.15">
      <c r="A5" s="4">
        <v>1</v>
      </c>
      <c r="B5" s="42" t="s">
        <v>14</v>
      </c>
      <c r="C5" s="42" t="s">
        <v>15</v>
      </c>
      <c r="D5" s="42" t="s">
        <v>15</v>
      </c>
      <c r="E5" s="42" t="s">
        <v>15</v>
      </c>
      <c r="F5" s="42" t="s">
        <v>15</v>
      </c>
      <c r="G5" s="42"/>
      <c r="H5" s="42" t="s">
        <v>15</v>
      </c>
      <c r="I5" s="42" t="s">
        <v>15</v>
      </c>
      <c r="J5" s="42"/>
      <c r="K5" s="42" t="s">
        <v>15</v>
      </c>
      <c r="L5" s="42" t="s">
        <v>15</v>
      </c>
      <c r="M5" s="42"/>
      <c r="N5" s="42"/>
      <c r="O5" s="42" t="s">
        <v>15</v>
      </c>
      <c r="P5" s="42" t="s">
        <v>15</v>
      </c>
      <c r="Q5" s="42" t="s">
        <v>15</v>
      </c>
      <c r="R5" s="42"/>
      <c r="S5" s="42" t="s">
        <v>15</v>
      </c>
      <c r="T5" s="42" t="s">
        <v>15</v>
      </c>
      <c r="U5" s="42"/>
      <c r="V5" s="42" t="s">
        <v>15</v>
      </c>
      <c r="W5" s="42"/>
      <c r="X5" s="42" t="s">
        <v>15</v>
      </c>
      <c r="Y5" s="42" t="s">
        <v>15</v>
      </c>
      <c r="Z5" s="42" t="s">
        <v>15</v>
      </c>
      <c r="AA5" s="42"/>
      <c r="AB5" s="42" t="s">
        <v>15</v>
      </c>
      <c r="AC5" s="42" t="s">
        <v>15</v>
      </c>
      <c r="AD5" s="42" t="s">
        <v>15</v>
      </c>
      <c r="AE5" s="42"/>
      <c r="AF5" s="42"/>
      <c r="AG5" s="42" t="s">
        <v>15</v>
      </c>
      <c r="AH5" s="44">
        <f>COUNTIF(C5:AG5,"○")</f>
        <v>21</v>
      </c>
    </row>
    <row r="6" spans="1:36" x14ac:dyDescent="0.15">
      <c r="A6" s="3">
        <v>2</v>
      </c>
      <c r="B6" s="43" t="s">
        <v>16</v>
      </c>
      <c r="C6" s="43" t="s">
        <v>15</v>
      </c>
      <c r="D6" s="43" t="s">
        <v>15</v>
      </c>
      <c r="E6" s="43" t="s">
        <v>15</v>
      </c>
      <c r="F6" s="43"/>
      <c r="G6" s="43"/>
      <c r="H6" s="43" t="s">
        <v>15</v>
      </c>
      <c r="I6" s="43"/>
      <c r="J6" s="43"/>
      <c r="K6" s="43"/>
      <c r="L6" s="43" t="s">
        <v>15</v>
      </c>
      <c r="M6" s="43"/>
      <c r="N6" s="43" t="s">
        <v>15</v>
      </c>
      <c r="O6" s="43" t="s">
        <v>15</v>
      </c>
      <c r="P6" s="43" t="s">
        <v>15</v>
      </c>
      <c r="Q6" s="43"/>
      <c r="R6" s="43"/>
      <c r="S6" s="43" t="s">
        <v>15</v>
      </c>
      <c r="T6" s="43" t="s">
        <v>15</v>
      </c>
      <c r="U6" s="43"/>
      <c r="V6" s="43" t="s">
        <v>15</v>
      </c>
      <c r="W6" s="43"/>
      <c r="X6" s="43" t="s">
        <v>15</v>
      </c>
      <c r="Y6" s="43" t="s">
        <v>15</v>
      </c>
      <c r="Z6" s="43" t="s">
        <v>15</v>
      </c>
      <c r="AA6" s="43"/>
      <c r="AB6" s="43"/>
      <c r="AC6" s="43" t="s">
        <v>15</v>
      </c>
      <c r="AD6" s="43"/>
      <c r="AE6" s="43"/>
      <c r="AF6" s="43"/>
      <c r="AG6" s="43" t="s">
        <v>15</v>
      </c>
      <c r="AH6" s="45">
        <f t="shared" ref="AH6:AH49" si="0">COUNTIF(C6:AG6,"○")</f>
        <v>16</v>
      </c>
    </row>
    <row r="7" spans="1:36" x14ac:dyDescent="0.15">
      <c r="A7" s="3">
        <v>3</v>
      </c>
      <c r="B7" s="43" t="s">
        <v>17</v>
      </c>
      <c r="C7" s="43" t="s">
        <v>15</v>
      </c>
      <c r="D7" s="43" t="s">
        <v>15</v>
      </c>
      <c r="E7" s="43"/>
      <c r="F7" s="43"/>
      <c r="G7" s="43"/>
      <c r="H7" s="43" t="s">
        <v>15</v>
      </c>
      <c r="I7" s="43" t="s">
        <v>15</v>
      </c>
      <c r="J7" s="43" t="s">
        <v>15</v>
      </c>
      <c r="K7" s="43"/>
      <c r="L7" s="43" t="s">
        <v>15</v>
      </c>
      <c r="M7" s="43" t="s">
        <v>15</v>
      </c>
      <c r="N7" s="43" t="s">
        <v>15</v>
      </c>
      <c r="O7" s="43" t="s">
        <v>15</v>
      </c>
      <c r="P7" s="43"/>
      <c r="Q7" s="43" t="s">
        <v>15</v>
      </c>
      <c r="R7" s="43" t="s">
        <v>15</v>
      </c>
      <c r="S7" s="43"/>
      <c r="T7" s="43" t="s">
        <v>15</v>
      </c>
      <c r="U7" s="43" t="s">
        <v>15</v>
      </c>
      <c r="V7" s="43" t="s">
        <v>15</v>
      </c>
      <c r="W7" s="43" t="s">
        <v>15</v>
      </c>
      <c r="X7" s="43" t="s">
        <v>15</v>
      </c>
      <c r="Y7" s="43"/>
      <c r="Z7" s="43"/>
      <c r="AA7" s="43"/>
      <c r="AB7" s="43" t="s">
        <v>15</v>
      </c>
      <c r="AC7" s="43" t="s">
        <v>15</v>
      </c>
      <c r="AD7" s="43" t="s">
        <v>15</v>
      </c>
      <c r="AE7" s="43" t="s">
        <v>15</v>
      </c>
      <c r="AF7" s="43" t="s">
        <v>15</v>
      </c>
      <c r="AG7" s="43" t="s">
        <v>15</v>
      </c>
      <c r="AH7" s="45">
        <f t="shared" si="0"/>
        <v>22</v>
      </c>
    </row>
    <row r="8" spans="1:36" x14ac:dyDescent="0.15">
      <c r="A8" s="3">
        <v>4</v>
      </c>
      <c r="B8" s="43" t="s">
        <v>18</v>
      </c>
      <c r="C8" s="43" t="s">
        <v>15</v>
      </c>
      <c r="D8" s="43" t="s">
        <v>15</v>
      </c>
      <c r="E8" s="43" t="s">
        <v>15</v>
      </c>
      <c r="F8" s="43"/>
      <c r="G8" s="43" t="s">
        <v>15</v>
      </c>
      <c r="H8" s="43" t="s">
        <v>15</v>
      </c>
      <c r="I8" s="43" t="s">
        <v>15</v>
      </c>
      <c r="J8" s="43"/>
      <c r="K8" s="43"/>
      <c r="L8" s="43"/>
      <c r="M8" s="43" t="s">
        <v>15</v>
      </c>
      <c r="N8" s="43" t="s">
        <v>15</v>
      </c>
      <c r="O8" s="43" t="s">
        <v>15</v>
      </c>
      <c r="P8" s="43" t="s">
        <v>15</v>
      </c>
      <c r="Q8" s="43"/>
      <c r="R8" s="43" t="s">
        <v>15</v>
      </c>
      <c r="S8" s="43" t="s">
        <v>15</v>
      </c>
      <c r="T8" s="43" t="s">
        <v>15</v>
      </c>
      <c r="U8" s="43" t="s">
        <v>15</v>
      </c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5">
        <f t="shared" si="0"/>
        <v>14</v>
      </c>
    </row>
    <row r="9" spans="1:36" x14ac:dyDescent="0.15">
      <c r="A9" s="3">
        <v>5</v>
      </c>
      <c r="B9" s="43" t="s">
        <v>19</v>
      </c>
      <c r="C9" s="43" t="s">
        <v>15</v>
      </c>
      <c r="D9" s="43" t="s">
        <v>15</v>
      </c>
      <c r="E9" s="43" t="s">
        <v>15</v>
      </c>
      <c r="F9" s="43" t="s">
        <v>15</v>
      </c>
      <c r="G9" s="43"/>
      <c r="H9" s="43"/>
      <c r="I9" s="43" t="s">
        <v>15</v>
      </c>
      <c r="J9" s="43" t="s">
        <v>15</v>
      </c>
      <c r="K9" s="43" t="s">
        <v>15</v>
      </c>
      <c r="L9" s="43"/>
      <c r="M9" s="43"/>
      <c r="N9" s="43"/>
      <c r="O9" s="43"/>
      <c r="P9" s="43"/>
      <c r="Q9" s="43" t="s">
        <v>15</v>
      </c>
      <c r="R9" s="43" t="s">
        <v>15</v>
      </c>
      <c r="S9" s="43" t="s">
        <v>15</v>
      </c>
      <c r="T9" s="43" t="s">
        <v>15</v>
      </c>
      <c r="U9" s="43" t="s">
        <v>15</v>
      </c>
      <c r="V9" s="43" t="s">
        <v>15</v>
      </c>
      <c r="W9" s="43"/>
      <c r="X9" s="43" t="s">
        <v>15</v>
      </c>
      <c r="Y9" s="43" t="s">
        <v>15</v>
      </c>
      <c r="Z9" s="43"/>
      <c r="AA9" s="43" t="s">
        <v>15</v>
      </c>
      <c r="AB9" s="43"/>
      <c r="AC9" s="43" t="s">
        <v>15</v>
      </c>
      <c r="AD9" s="43"/>
      <c r="AE9" s="43"/>
      <c r="AF9" s="43" t="s">
        <v>15</v>
      </c>
      <c r="AG9" s="43" t="s">
        <v>15</v>
      </c>
      <c r="AH9" s="45">
        <f t="shared" si="0"/>
        <v>19</v>
      </c>
    </row>
    <row r="10" spans="1:36" x14ac:dyDescent="0.15">
      <c r="A10" s="3">
        <v>6</v>
      </c>
      <c r="B10" s="43" t="s">
        <v>56</v>
      </c>
      <c r="C10" s="43" t="s">
        <v>15</v>
      </c>
      <c r="D10" s="43"/>
      <c r="E10" s="43" t="s">
        <v>15</v>
      </c>
      <c r="F10" s="43"/>
      <c r="G10" s="43" t="s">
        <v>15</v>
      </c>
      <c r="H10" s="43"/>
      <c r="I10" s="43"/>
      <c r="J10" s="43" t="s">
        <v>15</v>
      </c>
      <c r="K10" s="43"/>
      <c r="L10" s="43"/>
      <c r="M10" s="43" t="s">
        <v>15</v>
      </c>
      <c r="N10" s="43"/>
      <c r="O10" s="43"/>
      <c r="P10" s="43" t="s">
        <v>15</v>
      </c>
      <c r="Q10" s="43"/>
      <c r="R10" s="43" t="s">
        <v>15</v>
      </c>
      <c r="S10" s="43"/>
      <c r="T10" s="43" t="s">
        <v>15</v>
      </c>
      <c r="U10" s="43"/>
      <c r="V10" s="43" t="s">
        <v>15</v>
      </c>
      <c r="W10" s="43" t="s">
        <v>15</v>
      </c>
      <c r="X10" s="43" t="s">
        <v>15</v>
      </c>
      <c r="Y10" s="43" t="s">
        <v>15</v>
      </c>
      <c r="Z10" s="43" t="s">
        <v>15</v>
      </c>
      <c r="AA10" s="43"/>
      <c r="AB10" s="43" t="s">
        <v>15</v>
      </c>
      <c r="AC10" s="43" t="s">
        <v>15</v>
      </c>
      <c r="AD10" s="43" t="s">
        <v>15</v>
      </c>
      <c r="AE10" s="43" t="s">
        <v>15</v>
      </c>
      <c r="AF10" s="43"/>
      <c r="AG10" s="43" t="s">
        <v>15</v>
      </c>
      <c r="AH10" s="45">
        <f t="shared" si="0"/>
        <v>18</v>
      </c>
    </row>
    <row r="11" spans="1:36" x14ac:dyDescent="0.15">
      <c r="A11" s="3">
        <v>7</v>
      </c>
      <c r="B11" s="43" t="s">
        <v>57</v>
      </c>
      <c r="C11" s="43"/>
      <c r="D11" s="43"/>
      <c r="E11" s="43" t="s">
        <v>15</v>
      </c>
      <c r="F11" s="43"/>
      <c r="G11" s="43" t="s">
        <v>15</v>
      </c>
      <c r="H11" s="43" t="s">
        <v>15</v>
      </c>
      <c r="I11" s="43" t="s">
        <v>15</v>
      </c>
      <c r="J11" s="43"/>
      <c r="K11" s="43" t="s">
        <v>15</v>
      </c>
      <c r="L11" s="43"/>
      <c r="M11" s="43" t="s">
        <v>15</v>
      </c>
      <c r="N11" s="43"/>
      <c r="O11" s="43" t="s">
        <v>15</v>
      </c>
      <c r="P11" s="43"/>
      <c r="Q11" s="43"/>
      <c r="R11" s="43" t="s">
        <v>15</v>
      </c>
      <c r="S11" s="43" t="s">
        <v>15</v>
      </c>
      <c r="T11" s="43"/>
      <c r="U11" s="43"/>
      <c r="V11" s="43"/>
      <c r="W11" s="43" t="s">
        <v>15</v>
      </c>
      <c r="X11" s="43"/>
      <c r="Y11" s="43"/>
      <c r="Z11" s="43" t="s">
        <v>15</v>
      </c>
      <c r="AA11" s="43" t="s">
        <v>15</v>
      </c>
      <c r="AB11" s="43"/>
      <c r="AC11" s="43"/>
      <c r="AD11" s="43"/>
      <c r="AE11" s="43" t="s">
        <v>15</v>
      </c>
      <c r="AF11" s="43"/>
      <c r="AG11" s="43" t="s">
        <v>15</v>
      </c>
      <c r="AH11" s="45">
        <f t="shared" si="0"/>
        <v>14</v>
      </c>
    </row>
    <row r="12" spans="1:36" x14ac:dyDescent="0.15">
      <c r="A12" s="3">
        <v>8</v>
      </c>
      <c r="B12" s="43" t="s">
        <v>58</v>
      </c>
      <c r="C12" s="43" t="s">
        <v>15</v>
      </c>
      <c r="D12" s="43" t="s">
        <v>15</v>
      </c>
      <c r="E12" s="43" t="s">
        <v>15</v>
      </c>
      <c r="F12" s="43"/>
      <c r="G12" s="43" t="s">
        <v>15</v>
      </c>
      <c r="H12" s="43"/>
      <c r="I12" s="43"/>
      <c r="J12" s="43" t="s">
        <v>15</v>
      </c>
      <c r="K12" s="43"/>
      <c r="L12" s="43"/>
      <c r="M12" s="43"/>
      <c r="N12" s="43" t="s">
        <v>15</v>
      </c>
      <c r="O12" s="43"/>
      <c r="P12" s="43"/>
      <c r="Q12" s="43" t="s">
        <v>15</v>
      </c>
      <c r="R12" s="43"/>
      <c r="S12" s="43" t="s">
        <v>15</v>
      </c>
      <c r="T12" s="43"/>
      <c r="U12" s="43" t="s">
        <v>15</v>
      </c>
      <c r="V12" s="43"/>
      <c r="W12" s="43" t="s">
        <v>15</v>
      </c>
      <c r="X12" s="43"/>
      <c r="Y12" s="43"/>
      <c r="Z12" s="43" t="s">
        <v>15</v>
      </c>
      <c r="AA12" s="43"/>
      <c r="AB12" s="43" t="s">
        <v>15</v>
      </c>
      <c r="AC12" s="43" t="s">
        <v>15</v>
      </c>
      <c r="AD12" s="43"/>
      <c r="AE12" s="43" t="s">
        <v>15</v>
      </c>
      <c r="AF12" s="43" t="s">
        <v>15</v>
      </c>
      <c r="AG12" s="43"/>
      <c r="AH12" s="45">
        <f t="shared" si="0"/>
        <v>15</v>
      </c>
    </row>
    <row r="13" spans="1:36" x14ac:dyDescent="0.15">
      <c r="A13" s="3">
        <v>9</v>
      </c>
      <c r="B13" s="43" t="s">
        <v>59</v>
      </c>
      <c r="C13" s="43" t="s">
        <v>15</v>
      </c>
      <c r="D13" s="43" t="s">
        <v>15</v>
      </c>
      <c r="E13" s="43"/>
      <c r="F13" s="43" t="s">
        <v>15</v>
      </c>
      <c r="G13" s="43"/>
      <c r="H13" s="43" t="s">
        <v>15</v>
      </c>
      <c r="I13" s="43" t="s">
        <v>15</v>
      </c>
      <c r="J13" s="43" t="s">
        <v>15</v>
      </c>
      <c r="K13" s="43"/>
      <c r="L13" s="43" t="s">
        <v>15</v>
      </c>
      <c r="M13" s="43"/>
      <c r="N13" s="43" t="s">
        <v>15</v>
      </c>
      <c r="O13" s="43" t="s">
        <v>15</v>
      </c>
      <c r="P13" s="43" t="s">
        <v>15</v>
      </c>
      <c r="Q13" s="43" t="s">
        <v>15</v>
      </c>
      <c r="R13" s="43" t="s">
        <v>15</v>
      </c>
      <c r="S13" s="43"/>
      <c r="T13" s="43" t="s">
        <v>15</v>
      </c>
      <c r="U13" s="43"/>
      <c r="V13" s="43" t="s">
        <v>15</v>
      </c>
      <c r="W13" s="43"/>
      <c r="X13" s="43"/>
      <c r="Y13" s="43" t="s">
        <v>15</v>
      </c>
      <c r="Z13" s="43"/>
      <c r="AA13" s="43" t="s">
        <v>15</v>
      </c>
      <c r="AB13" s="43"/>
      <c r="AC13" s="43" t="s">
        <v>15</v>
      </c>
      <c r="AD13" s="43"/>
      <c r="AE13" s="43" t="s">
        <v>15</v>
      </c>
      <c r="AF13" s="43" t="s">
        <v>15</v>
      </c>
      <c r="AG13" s="43" t="s">
        <v>15</v>
      </c>
      <c r="AH13" s="45">
        <f t="shared" si="0"/>
        <v>20</v>
      </c>
    </row>
    <row r="14" spans="1:36" x14ac:dyDescent="0.15">
      <c r="A14" s="3">
        <v>10</v>
      </c>
      <c r="B14" s="43" t="s">
        <v>60</v>
      </c>
      <c r="C14" s="43" t="s">
        <v>15</v>
      </c>
      <c r="D14" s="43" t="s">
        <v>15</v>
      </c>
      <c r="E14" s="43"/>
      <c r="F14" s="43" t="s">
        <v>15</v>
      </c>
      <c r="G14" s="43" t="s">
        <v>15</v>
      </c>
      <c r="H14" s="43" t="s">
        <v>15</v>
      </c>
      <c r="I14" s="43"/>
      <c r="J14" s="43" t="s">
        <v>15</v>
      </c>
      <c r="K14" s="43"/>
      <c r="L14" s="43" t="s">
        <v>15</v>
      </c>
      <c r="M14" s="43"/>
      <c r="N14" s="43"/>
      <c r="O14" s="43" t="s">
        <v>15</v>
      </c>
      <c r="P14" s="43" t="s">
        <v>15</v>
      </c>
      <c r="Q14" s="43"/>
      <c r="R14" s="43" t="s">
        <v>15</v>
      </c>
      <c r="S14" s="43" t="s">
        <v>15</v>
      </c>
      <c r="T14" s="43" t="s">
        <v>15</v>
      </c>
      <c r="U14" s="43"/>
      <c r="V14" s="43"/>
      <c r="W14" s="43" t="s">
        <v>15</v>
      </c>
      <c r="X14" s="43" t="s">
        <v>15</v>
      </c>
      <c r="Y14" s="43"/>
      <c r="Z14" s="43" t="s">
        <v>15</v>
      </c>
      <c r="AA14" s="43"/>
      <c r="AB14" s="43" t="s">
        <v>15</v>
      </c>
      <c r="AC14" s="43"/>
      <c r="AD14" s="43" t="s">
        <v>15</v>
      </c>
      <c r="AE14" s="43" t="s">
        <v>15</v>
      </c>
      <c r="AF14" s="43" t="s">
        <v>15</v>
      </c>
      <c r="AG14" s="43" t="s">
        <v>15</v>
      </c>
      <c r="AH14" s="45">
        <f t="shared" si="0"/>
        <v>20</v>
      </c>
    </row>
    <row r="15" spans="1:36" x14ac:dyDescent="0.15">
      <c r="A15" s="3">
        <v>11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5">
        <f t="shared" si="0"/>
        <v>0</v>
      </c>
    </row>
    <row r="16" spans="1:36" x14ac:dyDescent="0.15">
      <c r="A16" s="3">
        <v>12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5">
        <f t="shared" si="0"/>
        <v>0</v>
      </c>
    </row>
    <row r="17" spans="1:34" x14ac:dyDescent="0.15">
      <c r="A17" s="3">
        <v>13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5">
        <f t="shared" si="0"/>
        <v>0</v>
      </c>
    </row>
    <row r="18" spans="1:34" x14ac:dyDescent="0.15">
      <c r="A18" s="3">
        <v>14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5">
        <f t="shared" si="0"/>
        <v>0</v>
      </c>
    </row>
    <row r="19" spans="1:34" x14ac:dyDescent="0.15">
      <c r="A19" s="3">
        <v>15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5">
        <f t="shared" si="0"/>
        <v>0</v>
      </c>
    </row>
    <row r="20" spans="1:34" x14ac:dyDescent="0.15">
      <c r="A20" s="3">
        <v>16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5">
        <f t="shared" si="0"/>
        <v>0</v>
      </c>
    </row>
    <row r="21" spans="1:34" x14ac:dyDescent="0.15">
      <c r="A21" s="3">
        <v>17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5">
        <f t="shared" si="0"/>
        <v>0</v>
      </c>
    </row>
    <row r="22" spans="1:34" x14ac:dyDescent="0.15">
      <c r="A22" s="3">
        <v>18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5">
        <f t="shared" si="0"/>
        <v>0</v>
      </c>
    </row>
    <row r="23" spans="1:34" x14ac:dyDescent="0.15">
      <c r="A23" s="3">
        <v>19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5">
        <f t="shared" si="0"/>
        <v>0</v>
      </c>
    </row>
    <row r="24" spans="1:34" x14ac:dyDescent="0.15">
      <c r="A24" s="3">
        <v>20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5">
        <f t="shared" si="0"/>
        <v>0</v>
      </c>
    </row>
    <row r="25" spans="1:34" x14ac:dyDescent="0.15">
      <c r="A25" s="3">
        <v>21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5">
        <f t="shared" si="0"/>
        <v>0</v>
      </c>
    </row>
    <row r="26" spans="1:34" x14ac:dyDescent="0.15">
      <c r="A26" s="3">
        <v>22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5">
        <f t="shared" si="0"/>
        <v>0</v>
      </c>
    </row>
    <row r="27" spans="1:34" x14ac:dyDescent="0.15">
      <c r="A27" s="3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5">
        <f t="shared" si="0"/>
        <v>0</v>
      </c>
    </row>
    <row r="28" spans="1:34" x14ac:dyDescent="0.15">
      <c r="A28" s="3">
        <v>24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5">
        <f t="shared" si="0"/>
        <v>0</v>
      </c>
    </row>
    <row r="29" spans="1:34" x14ac:dyDescent="0.15">
      <c r="A29" s="3">
        <v>25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5">
        <f t="shared" si="0"/>
        <v>0</v>
      </c>
    </row>
    <row r="30" spans="1:34" x14ac:dyDescent="0.15">
      <c r="A30" s="3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5">
        <f t="shared" si="0"/>
        <v>0</v>
      </c>
    </row>
    <row r="31" spans="1:34" x14ac:dyDescent="0.15">
      <c r="A31" s="3">
        <v>27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5">
        <f t="shared" si="0"/>
        <v>0</v>
      </c>
    </row>
    <row r="32" spans="1:34" x14ac:dyDescent="0.15">
      <c r="A32" s="3">
        <v>28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5">
        <f t="shared" si="0"/>
        <v>0</v>
      </c>
    </row>
    <row r="33" spans="1:34" x14ac:dyDescent="0.15">
      <c r="A33" s="3">
        <v>29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5">
        <f t="shared" si="0"/>
        <v>0</v>
      </c>
    </row>
    <row r="34" spans="1:34" x14ac:dyDescent="0.15">
      <c r="A34" s="3">
        <v>30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5">
        <f t="shared" si="0"/>
        <v>0</v>
      </c>
    </row>
    <row r="35" spans="1:34" x14ac:dyDescent="0.15">
      <c r="A35" s="3">
        <v>31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5">
        <f t="shared" si="0"/>
        <v>0</v>
      </c>
    </row>
    <row r="36" spans="1:34" x14ac:dyDescent="0.15">
      <c r="A36" s="3">
        <v>32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5">
        <f t="shared" si="0"/>
        <v>0</v>
      </c>
    </row>
    <row r="37" spans="1:34" x14ac:dyDescent="0.15">
      <c r="A37" s="3">
        <v>33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5">
        <f t="shared" si="0"/>
        <v>0</v>
      </c>
    </row>
    <row r="38" spans="1:34" x14ac:dyDescent="0.15">
      <c r="A38" s="3">
        <v>34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5">
        <f t="shared" si="0"/>
        <v>0</v>
      </c>
    </row>
    <row r="39" spans="1:34" x14ac:dyDescent="0.15">
      <c r="A39" s="3">
        <v>35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5">
        <f t="shared" si="0"/>
        <v>0</v>
      </c>
    </row>
    <row r="40" spans="1:34" x14ac:dyDescent="0.15">
      <c r="A40" s="3">
        <v>36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5">
        <f t="shared" si="0"/>
        <v>0</v>
      </c>
    </row>
    <row r="41" spans="1:34" x14ac:dyDescent="0.15">
      <c r="A41" s="3">
        <v>37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5">
        <f t="shared" si="0"/>
        <v>0</v>
      </c>
    </row>
    <row r="42" spans="1:34" x14ac:dyDescent="0.15">
      <c r="A42" s="3">
        <v>38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5">
        <f t="shared" si="0"/>
        <v>0</v>
      </c>
    </row>
    <row r="43" spans="1:34" x14ac:dyDescent="0.15">
      <c r="A43" s="3">
        <v>39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5">
        <f t="shared" si="0"/>
        <v>0</v>
      </c>
    </row>
    <row r="44" spans="1:34" x14ac:dyDescent="0.15">
      <c r="A44" s="3">
        <v>40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5">
        <f t="shared" si="0"/>
        <v>0</v>
      </c>
    </row>
    <row r="45" spans="1:34" x14ac:dyDescent="0.15">
      <c r="A45" s="3">
        <v>41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5">
        <f t="shared" si="0"/>
        <v>0</v>
      </c>
    </row>
    <row r="46" spans="1:34" x14ac:dyDescent="0.15">
      <c r="A46" s="3">
        <v>42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5">
        <f t="shared" si="0"/>
        <v>0</v>
      </c>
    </row>
    <row r="47" spans="1:34" x14ac:dyDescent="0.15">
      <c r="A47" s="3">
        <v>43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5">
        <f t="shared" si="0"/>
        <v>0</v>
      </c>
    </row>
    <row r="48" spans="1:34" x14ac:dyDescent="0.15">
      <c r="A48" s="3">
        <v>44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5">
        <f t="shared" si="0"/>
        <v>0</v>
      </c>
    </row>
    <row r="49" spans="1:34" x14ac:dyDescent="0.15">
      <c r="A49" s="3">
        <v>45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5">
        <f t="shared" si="0"/>
        <v>0</v>
      </c>
    </row>
    <row r="50" spans="1:34" x14ac:dyDescent="0.15">
      <c r="A50" s="3">
        <v>46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5">
        <f>COUNTIF(C50:AG50,"○")</f>
        <v>0</v>
      </c>
    </row>
    <row r="51" spans="1:34" x14ac:dyDescent="0.15">
      <c r="A51" s="3">
        <v>47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5">
        <f>COUNTIF(C51:AG51,"○")</f>
        <v>0</v>
      </c>
    </row>
    <row r="52" spans="1:34" x14ac:dyDescent="0.15">
      <c r="A52" s="3">
        <v>48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5">
        <f>COUNTIF(C52:AG52,"○")</f>
        <v>0</v>
      </c>
    </row>
    <row r="53" spans="1:34" x14ac:dyDescent="0.15">
      <c r="A53" s="3">
        <v>49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5">
        <f>COUNTIF(C53:AG53,"○")</f>
        <v>0</v>
      </c>
    </row>
    <row r="54" spans="1:34" ht="14.25" thickBot="1" x14ac:dyDescent="0.2">
      <c r="A54" s="8">
        <v>50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6">
        <f>COUNTIF(C54:AG54,"○")</f>
        <v>0</v>
      </c>
    </row>
    <row r="55" spans="1:34" ht="15" thickTop="1" thickBot="1" x14ac:dyDescent="0.2">
      <c r="A55" s="129" t="s">
        <v>4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1"/>
      <c r="AH55" s="67">
        <f>SUM(AH5:AH54)</f>
        <v>179</v>
      </c>
    </row>
    <row r="57" spans="1:34" x14ac:dyDescent="0.15">
      <c r="A57" t="s">
        <v>31</v>
      </c>
    </row>
  </sheetData>
  <sheetProtection sheet="1" objects="1" scenarios="1"/>
  <mergeCells count="1">
    <mergeCell ref="A55:AG5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6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K69"/>
  <sheetViews>
    <sheetView tabSelected="1" topLeftCell="A36" zoomScaleNormal="100" zoomScaleSheetLayoutView="75" workbookViewId="0">
      <selection activeCell="F57" sqref="F57"/>
    </sheetView>
  </sheetViews>
  <sheetFormatPr defaultRowHeight="13.5" x14ac:dyDescent="0.15"/>
  <cols>
    <col min="2" max="2" width="12.5" customWidth="1"/>
    <col min="3" max="3" width="18.75" customWidth="1"/>
    <col min="4" max="4" width="12.5" customWidth="1"/>
    <col min="5" max="5" width="18.875" customWidth="1"/>
    <col min="6" max="6" width="12.5" customWidth="1"/>
    <col min="7" max="7" width="18.875" customWidth="1"/>
    <col min="8" max="8" width="12.5" customWidth="1"/>
    <col min="9" max="9" width="18.875" customWidth="1"/>
    <col min="10" max="10" width="12.5" customWidth="1"/>
    <col min="11" max="11" width="18.875" customWidth="1"/>
  </cols>
  <sheetData>
    <row r="1" spans="1:11" ht="21" x14ac:dyDescent="0.15">
      <c r="A1" s="22" t="s">
        <v>3</v>
      </c>
      <c r="B1" s="23"/>
      <c r="C1" s="23"/>
      <c r="D1" s="11"/>
      <c r="E1" s="11"/>
      <c r="F1" s="11"/>
      <c r="G1" s="11"/>
      <c r="H1" s="11"/>
      <c r="I1" s="11"/>
      <c r="J1" s="11"/>
      <c r="K1" s="11"/>
    </row>
    <row r="2" spans="1:11" ht="21.75" thickBot="1" x14ac:dyDescent="0.2">
      <c r="A2" s="22"/>
      <c r="B2" s="23"/>
      <c r="C2" s="23"/>
      <c r="D2" s="11"/>
      <c r="E2" s="11"/>
      <c r="F2" s="11"/>
      <c r="G2" s="11"/>
      <c r="H2" s="11"/>
      <c r="I2" s="11"/>
      <c r="J2" s="11"/>
      <c r="K2" s="11"/>
    </row>
    <row r="3" spans="1:11" ht="14.25" thickBot="1" x14ac:dyDescent="0.2">
      <c r="A3" s="136"/>
      <c r="B3" s="138" t="s">
        <v>76</v>
      </c>
      <c r="C3" s="139"/>
      <c r="D3" s="140" t="s">
        <v>77</v>
      </c>
      <c r="E3" s="140"/>
      <c r="F3" s="132" t="s">
        <v>77</v>
      </c>
      <c r="G3" s="133"/>
      <c r="H3" s="140" t="s">
        <v>77</v>
      </c>
      <c r="I3" s="140"/>
      <c r="J3" s="132" t="s">
        <v>77</v>
      </c>
      <c r="K3" s="133"/>
    </row>
    <row r="4" spans="1:11" ht="14.25" thickBot="1" x14ac:dyDescent="0.2">
      <c r="A4" s="137"/>
      <c r="B4" s="68" t="s">
        <v>0</v>
      </c>
      <c r="C4" s="69" t="s">
        <v>2</v>
      </c>
      <c r="D4" s="68" t="s">
        <v>0</v>
      </c>
      <c r="E4" s="69" t="s">
        <v>2</v>
      </c>
      <c r="F4" s="9" t="s">
        <v>0</v>
      </c>
      <c r="G4" s="70" t="s">
        <v>2</v>
      </c>
      <c r="H4" s="68" t="s">
        <v>0</v>
      </c>
      <c r="I4" s="69" t="s">
        <v>2</v>
      </c>
      <c r="J4" s="71" t="s">
        <v>0</v>
      </c>
      <c r="K4" s="70" t="s">
        <v>2</v>
      </c>
    </row>
    <row r="5" spans="1:11" x14ac:dyDescent="0.15">
      <c r="A5" s="72">
        <v>1</v>
      </c>
      <c r="B5" s="73" t="s">
        <v>22</v>
      </c>
      <c r="C5" s="74">
        <v>6000</v>
      </c>
      <c r="D5" s="75"/>
      <c r="E5" s="74"/>
      <c r="F5" s="76"/>
      <c r="G5" s="74"/>
      <c r="H5" s="75"/>
      <c r="I5" s="74"/>
      <c r="J5" s="77"/>
      <c r="K5" s="74"/>
    </row>
    <row r="6" spans="1:11" x14ac:dyDescent="0.15">
      <c r="A6" s="78">
        <v>2</v>
      </c>
      <c r="B6" s="79" t="s">
        <v>23</v>
      </c>
      <c r="C6" s="80">
        <v>8032</v>
      </c>
      <c r="D6" s="81"/>
      <c r="E6" s="80"/>
      <c r="F6" s="82"/>
      <c r="G6" s="80"/>
      <c r="H6" s="81"/>
      <c r="I6" s="80"/>
      <c r="J6" s="83"/>
      <c r="K6" s="80"/>
    </row>
    <row r="7" spans="1:11" x14ac:dyDescent="0.15">
      <c r="A7" s="78">
        <v>3</v>
      </c>
      <c r="B7" s="79" t="s">
        <v>24</v>
      </c>
      <c r="C7" s="80">
        <v>7000</v>
      </c>
      <c r="D7" s="81"/>
      <c r="E7" s="80"/>
      <c r="F7" s="82"/>
      <c r="G7" s="80"/>
      <c r="H7" s="81"/>
      <c r="I7" s="80"/>
      <c r="J7" s="83"/>
      <c r="K7" s="80"/>
    </row>
    <row r="8" spans="1:11" x14ac:dyDescent="0.15">
      <c r="A8" s="78">
        <v>4</v>
      </c>
      <c r="B8" s="79" t="s">
        <v>25</v>
      </c>
      <c r="C8" s="80">
        <v>5000</v>
      </c>
      <c r="D8" s="81"/>
      <c r="E8" s="80"/>
      <c r="F8" s="82"/>
      <c r="G8" s="80"/>
      <c r="H8" s="81"/>
      <c r="I8" s="80"/>
      <c r="J8" s="83"/>
      <c r="K8" s="80"/>
    </row>
    <row r="9" spans="1:11" x14ac:dyDescent="0.15">
      <c r="A9" s="78">
        <v>5</v>
      </c>
      <c r="B9" s="79" t="s">
        <v>78</v>
      </c>
      <c r="C9" s="80">
        <v>8000</v>
      </c>
      <c r="D9" s="81"/>
      <c r="E9" s="80"/>
      <c r="F9" s="82"/>
      <c r="G9" s="80"/>
      <c r="H9" s="81"/>
      <c r="I9" s="80"/>
      <c r="J9" s="83"/>
      <c r="K9" s="80"/>
    </row>
    <row r="10" spans="1:11" x14ac:dyDescent="0.15">
      <c r="A10" s="78">
        <v>6</v>
      </c>
      <c r="B10" s="79" t="s">
        <v>79</v>
      </c>
      <c r="C10" s="80">
        <v>7900</v>
      </c>
      <c r="D10" s="81"/>
      <c r="E10" s="80"/>
      <c r="F10" s="82"/>
      <c r="G10" s="80"/>
      <c r="H10" s="81"/>
      <c r="I10" s="80"/>
      <c r="J10" s="83"/>
      <c r="K10" s="80"/>
    </row>
    <row r="11" spans="1:11" x14ac:dyDescent="0.15">
      <c r="A11" s="78">
        <v>7</v>
      </c>
      <c r="B11" s="79" t="s">
        <v>80</v>
      </c>
      <c r="C11" s="80">
        <v>4900</v>
      </c>
      <c r="D11" s="81"/>
      <c r="E11" s="80"/>
      <c r="F11" s="82"/>
      <c r="G11" s="80"/>
      <c r="H11" s="81"/>
      <c r="I11" s="80"/>
      <c r="J11" s="83"/>
      <c r="K11" s="80"/>
    </row>
    <row r="12" spans="1:11" x14ac:dyDescent="0.15">
      <c r="A12" s="78">
        <v>8</v>
      </c>
      <c r="B12" s="79" t="s">
        <v>81</v>
      </c>
      <c r="C12" s="80">
        <v>5100</v>
      </c>
      <c r="D12" s="81"/>
      <c r="E12" s="80"/>
      <c r="F12" s="82"/>
      <c r="G12" s="80"/>
      <c r="H12" s="81"/>
      <c r="I12" s="80"/>
      <c r="J12" s="83"/>
      <c r="K12" s="80"/>
    </row>
    <row r="13" spans="1:11" x14ac:dyDescent="0.15">
      <c r="A13" s="78">
        <v>9</v>
      </c>
      <c r="B13" s="79" t="s">
        <v>82</v>
      </c>
      <c r="C13" s="80">
        <v>9000</v>
      </c>
      <c r="D13" s="81"/>
      <c r="E13" s="80"/>
      <c r="F13" s="82"/>
      <c r="G13" s="80"/>
      <c r="H13" s="81"/>
      <c r="I13" s="80"/>
      <c r="J13" s="83"/>
      <c r="K13" s="80"/>
    </row>
    <row r="14" spans="1:11" x14ac:dyDescent="0.15">
      <c r="A14" s="78">
        <v>10</v>
      </c>
      <c r="B14" s="79" t="s">
        <v>83</v>
      </c>
      <c r="C14" s="80">
        <v>8600</v>
      </c>
      <c r="D14" s="81"/>
      <c r="E14" s="80"/>
      <c r="F14" s="82"/>
      <c r="G14" s="80"/>
      <c r="H14" s="81"/>
      <c r="I14" s="80"/>
      <c r="J14" s="83"/>
      <c r="K14" s="80"/>
    </row>
    <row r="15" spans="1:11" x14ac:dyDescent="0.15">
      <c r="A15" s="78">
        <v>11</v>
      </c>
      <c r="B15" s="79"/>
      <c r="C15" s="80"/>
      <c r="D15" s="81"/>
      <c r="E15" s="80"/>
      <c r="F15" s="82"/>
      <c r="G15" s="80"/>
      <c r="H15" s="81"/>
      <c r="I15" s="80"/>
      <c r="J15" s="83"/>
      <c r="K15" s="80"/>
    </row>
    <row r="16" spans="1:11" x14ac:dyDescent="0.15">
      <c r="A16" s="78">
        <v>12</v>
      </c>
      <c r="B16" s="79"/>
      <c r="C16" s="80"/>
      <c r="D16" s="81"/>
      <c r="E16" s="80"/>
      <c r="F16" s="82"/>
      <c r="G16" s="80"/>
      <c r="H16" s="81"/>
      <c r="I16" s="80"/>
      <c r="J16" s="83"/>
      <c r="K16" s="80"/>
    </row>
    <row r="17" spans="1:11" x14ac:dyDescent="0.15">
      <c r="A17" s="78">
        <v>13</v>
      </c>
      <c r="B17" s="79"/>
      <c r="C17" s="80"/>
      <c r="D17" s="81"/>
      <c r="E17" s="80"/>
      <c r="F17" s="82"/>
      <c r="G17" s="80"/>
      <c r="H17" s="81"/>
      <c r="I17" s="80"/>
      <c r="J17" s="83"/>
      <c r="K17" s="80"/>
    </row>
    <row r="18" spans="1:11" x14ac:dyDescent="0.15">
      <c r="A18" s="78">
        <v>14</v>
      </c>
      <c r="B18" s="79"/>
      <c r="C18" s="80"/>
      <c r="D18" s="81"/>
      <c r="E18" s="80"/>
      <c r="F18" s="82"/>
      <c r="G18" s="80"/>
      <c r="H18" s="81"/>
      <c r="I18" s="80"/>
      <c r="J18" s="83"/>
      <c r="K18" s="80"/>
    </row>
    <row r="19" spans="1:11" x14ac:dyDescent="0.15">
      <c r="A19" s="78">
        <v>15</v>
      </c>
      <c r="B19" s="79"/>
      <c r="C19" s="80"/>
      <c r="D19" s="81"/>
      <c r="E19" s="80"/>
      <c r="F19" s="82"/>
      <c r="G19" s="80"/>
      <c r="H19" s="81"/>
      <c r="I19" s="80"/>
      <c r="J19" s="83"/>
      <c r="K19" s="80"/>
    </row>
    <row r="20" spans="1:11" x14ac:dyDescent="0.15">
      <c r="A20" s="78">
        <v>16</v>
      </c>
      <c r="B20" s="79"/>
      <c r="C20" s="80"/>
      <c r="D20" s="81"/>
      <c r="E20" s="80"/>
      <c r="F20" s="82"/>
      <c r="G20" s="80"/>
      <c r="H20" s="81"/>
      <c r="I20" s="80"/>
      <c r="J20" s="83"/>
      <c r="K20" s="80"/>
    </row>
    <row r="21" spans="1:11" x14ac:dyDescent="0.15">
      <c r="A21" s="78">
        <v>17</v>
      </c>
      <c r="B21" s="79"/>
      <c r="C21" s="80"/>
      <c r="D21" s="81"/>
      <c r="E21" s="80"/>
      <c r="F21" s="82"/>
      <c r="G21" s="80"/>
      <c r="H21" s="81"/>
      <c r="I21" s="80"/>
      <c r="J21" s="83"/>
      <c r="K21" s="80"/>
    </row>
    <row r="22" spans="1:11" x14ac:dyDescent="0.15">
      <c r="A22" s="78">
        <v>18</v>
      </c>
      <c r="B22" s="79"/>
      <c r="C22" s="80"/>
      <c r="D22" s="81"/>
      <c r="E22" s="80"/>
      <c r="F22" s="82"/>
      <c r="G22" s="80"/>
      <c r="H22" s="81"/>
      <c r="I22" s="80"/>
      <c r="J22" s="83"/>
      <c r="K22" s="80"/>
    </row>
    <row r="23" spans="1:11" x14ac:dyDescent="0.15">
      <c r="A23" s="78">
        <v>19</v>
      </c>
      <c r="B23" s="79"/>
      <c r="C23" s="80"/>
      <c r="D23" s="81"/>
      <c r="E23" s="80"/>
      <c r="F23" s="82"/>
      <c r="G23" s="80"/>
      <c r="H23" s="81"/>
      <c r="I23" s="80"/>
      <c r="J23" s="83"/>
      <c r="K23" s="80"/>
    </row>
    <row r="24" spans="1:11" x14ac:dyDescent="0.15">
      <c r="A24" s="78">
        <v>20</v>
      </c>
      <c r="B24" s="79"/>
      <c r="C24" s="80"/>
      <c r="D24" s="81"/>
      <c r="E24" s="80"/>
      <c r="F24" s="82"/>
      <c r="G24" s="80"/>
      <c r="H24" s="81"/>
      <c r="I24" s="80"/>
      <c r="J24" s="83"/>
      <c r="K24" s="80"/>
    </row>
    <row r="25" spans="1:11" x14ac:dyDescent="0.15">
      <c r="A25" s="78">
        <v>21</v>
      </c>
      <c r="B25" s="84"/>
      <c r="C25" s="85"/>
      <c r="D25" s="81"/>
      <c r="E25" s="85"/>
      <c r="F25" s="82"/>
      <c r="G25" s="85"/>
      <c r="H25" s="81"/>
      <c r="I25" s="85"/>
      <c r="J25" s="83"/>
      <c r="K25" s="85"/>
    </row>
    <row r="26" spans="1:11" x14ac:dyDescent="0.15">
      <c r="A26" s="78">
        <v>22</v>
      </c>
      <c r="B26" s="84"/>
      <c r="C26" s="85"/>
      <c r="D26" s="81"/>
      <c r="E26" s="85"/>
      <c r="F26" s="82"/>
      <c r="G26" s="85"/>
      <c r="H26" s="81"/>
      <c r="I26" s="85"/>
      <c r="J26" s="83"/>
      <c r="K26" s="85"/>
    </row>
    <row r="27" spans="1:11" x14ac:dyDescent="0.15">
      <c r="A27" s="78">
        <v>23</v>
      </c>
      <c r="B27" s="84"/>
      <c r="C27" s="85"/>
      <c r="D27" s="81"/>
      <c r="E27" s="85"/>
      <c r="F27" s="82"/>
      <c r="G27" s="85"/>
      <c r="H27" s="81"/>
      <c r="I27" s="85"/>
      <c r="J27" s="83"/>
      <c r="K27" s="85"/>
    </row>
    <row r="28" spans="1:11" x14ac:dyDescent="0.15">
      <c r="A28" s="78">
        <v>24</v>
      </c>
      <c r="B28" s="84"/>
      <c r="C28" s="85"/>
      <c r="D28" s="81"/>
      <c r="E28" s="85"/>
      <c r="F28" s="82"/>
      <c r="G28" s="85"/>
      <c r="H28" s="81"/>
      <c r="I28" s="85"/>
      <c r="J28" s="83"/>
      <c r="K28" s="85"/>
    </row>
    <row r="29" spans="1:11" x14ac:dyDescent="0.15">
      <c r="A29" s="78">
        <v>25</v>
      </c>
      <c r="B29" s="84"/>
      <c r="C29" s="85"/>
      <c r="D29" s="81"/>
      <c r="E29" s="85"/>
      <c r="F29" s="82"/>
      <c r="G29" s="85"/>
      <c r="H29" s="81"/>
      <c r="I29" s="85"/>
      <c r="J29" s="83"/>
      <c r="K29" s="85"/>
    </row>
    <row r="30" spans="1:11" x14ac:dyDescent="0.15">
      <c r="A30" s="78">
        <v>26</v>
      </c>
      <c r="B30" s="84"/>
      <c r="C30" s="85"/>
      <c r="D30" s="81"/>
      <c r="E30" s="85"/>
      <c r="F30" s="82"/>
      <c r="G30" s="85"/>
      <c r="H30" s="81"/>
      <c r="I30" s="85"/>
      <c r="J30" s="83"/>
      <c r="K30" s="85"/>
    </row>
    <row r="31" spans="1:11" x14ac:dyDescent="0.15">
      <c r="A31" s="78">
        <v>27</v>
      </c>
      <c r="B31" s="84"/>
      <c r="C31" s="85"/>
      <c r="D31" s="81"/>
      <c r="E31" s="85"/>
      <c r="F31" s="82"/>
      <c r="G31" s="85"/>
      <c r="H31" s="81"/>
      <c r="I31" s="85"/>
      <c r="J31" s="83"/>
      <c r="K31" s="85"/>
    </row>
    <row r="32" spans="1:11" x14ac:dyDescent="0.15">
      <c r="A32" s="78">
        <v>28</v>
      </c>
      <c r="B32" s="84"/>
      <c r="C32" s="85"/>
      <c r="D32" s="81"/>
      <c r="E32" s="85"/>
      <c r="F32" s="82"/>
      <c r="G32" s="85"/>
      <c r="H32" s="81"/>
      <c r="I32" s="85"/>
      <c r="J32" s="83"/>
      <c r="K32" s="85"/>
    </row>
    <row r="33" spans="1:11" x14ac:dyDescent="0.15">
      <c r="A33" s="78">
        <v>29</v>
      </c>
      <c r="B33" s="84"/>
      <c r="C33" s="85"/>
      <c r="D33" s="81"/>
      <c r="E33" s="85"/>
      <c r="F33" s="82"/>
      <c r="G33" s="85"/>
      <c r="H33" s="81"/>
      <c r="I33" s="85"/>
      <c r="J33" s="83"/>
      <c r="K33" s="85"/>
    </row>
    <row r="34" spans="1:11" x14ac:dyDescent="0.15">
      <c r="A34" s="78">
        <v>30</v>
      </c>
      <c r="B34" s="84"/>
      <c r="C34" s="85"/>
      <c r="D34" s="81"/>
      <c r="E34" s="85"/>
      <c r="F34" s="82"/>
      <c r="G34" s="85"/>
      <c r="H34" s="81"/>
      <c r="I34" s="85"/>
      <c r="J34" s="83"/>
      <c r="K34" s="85"/>
    </row>
    <row r="35" spans="1:11" x14ac:dyDescent="0.15">
      <c r="A35" s="78">
        <v>31</v>
      </c>
      <c r="B35" s="84"/>
      <c r="C35" s="85"/>
      <c r="D35" s="81"/>
      <c r="E35" s="85"/>
      <c r="F35" s="82"/>
      <c r="G35" s="85"/>
      <c r="H35" s="81"/>
      <c r="I35" s="85"/>
      <c r="J35" s="83"/>
      <c r="K35" s="85"/>
    </row>
    <row r="36" spans="1:11" x14ac:dyDescent="0.15">
      <c r="A36" s="78">
        <v>32</v>
      </c>
      <c r="B36" s="84"/>
      <c r="C36" s="85"/>
      <c r="D36" s="81"/>
      <c r="E36" s="85"/>
      <c r="F36" s="82"/>
      <c r="G36" s="85"/>
      <c r="H36" s="81"/>
      <c r="I36" s="85"/>
      <c r="J36" s="83"/>
      <c r="K36" s="85"/>
    </row>
    <row r="37" spans="1:11" x14ac:dyDescent="0.15">
      <c r="A37" s="78">
        <v>33</v>
      </c>
      <c r="B37" s="84"/>
      <c r="C37" s="85"/>
      <c r="D37" s="81"/>
      <c r="E37" s="85"/>
      <c r="F37" s="82"/>
      <c r="G37" s="85"/>
      <c r="H37" s="81"/>
      <c r="I37" s="85"/>
      <c r="J37" s="83"/>
      <c r="K37" s="85"/>
    </row>
    <row r="38" spans="1:11" x14ac:dyDescent="0.15">
      <c r="A38" s="78">
        <v>34</v>
      </c>
      <c r="B38" s="84"/>
      <c r="C38" s="85"/>
      <c r="D38" s="81"/>
      <c r="E38" s="85"/>
      <c r="F38" s="82"/>
      <c r="G38" s="85"/>
      <c r="H38" s="81"/>
      <c r="I38" s="85"/>
      <c r="J38" s="83"/>
      <c r="K38" s="85"/>
    </row>
    <row r="39" spans="1:11" x14ac:dyDescent="0.15">
      <c r="A39" s="78">
        <v>35</v>
      </c>
      <c r="B39" s="84"/>
      <c r="C39" s="85"/>
      <c r="D39" s="81"/>
      <c r="E39" s="85"/>
      <c r="F39" s="82"/>
      <c r="G39" s="85"/>
      <c r="H39" s="81"/>
      <c r="I39" s="85"/>
      <c r="J39" s="83"/>
      <c r="K39" s="85"/>
    </row>
    <row r="40" spans="1:11" x14ac:dyDescent="0.15">
      <c r="A40" s="78">
        <v>36</v>
      </c>
      <c r="B40" s="84"/>
      <c r="C40" s="85"/>
      <c r="D40" s="81"/>
      <c r="E40" s="85"/>
      <c r="F40" s="82"/>
      <c r="G40" s="85"/>
      <c r="H40" s="81"/>
      <c r="I40" s="85"/>
      <c r="J40" s="83"/>
      <c r="K40" s="85"/>
    </row>
    <row r="41" spans="1:11" x14ac:dyDescent="0.15">
      <c r="A41" s="78">
        <v>37</v>
      </c>
      <c r="B41" s="84"/>
      <c r="C41" s="85"/>
      <c r="D41" s="81"/>
      <c r="E41" s="85"/>
      <c r="F41" s="82"/>
      <c r="G41" s="85"/>
      <c r="H41" s="81"/>
      <c r="I41" s="85"/>
      <c r="J41" s="83"/>
      <c r="K41" s="85"/>
    </row>
    <row r="42" spans="1:11" x14ac:dyDescent="0.15">
      <c r="A42" s="78">
        <v>38</v>
      </c>
      <c r="B42" s="84"/>
      <c r="C42" s="85"/>
      <c r="D42" s="81"/>
      <c r="E42" s="85"/>
      <c r="F42" s="82"/>
      <c r="G42" s="85"/>
      <c r="H42" s="81"/>
      <c r="I42" s="85"/>
      <c r="J42" s="83"/>
      <c r="K42" s="85"/>
    </row>
    <row r="43" spans="1:11" x14ac:dyDescent="0.15">
      <c r="A43" s="78">
        <v>39</v>
      </c>
      <c r="B43" s="84"/>
      <c r="C43" s="85"/>
      <c r="D43" s="81"/>
      <c r="E43" s="85"/>
      <c r="F43" s="82"/>
      <c r="G43" s="85"/>
      <c r="H43" s="81"/>
      <c r="I43" s="85"/>
      <c r="J43" s="83"/>
      <c r="K43" s="85"/>
    </row>
    <row r="44" spans="1:11" x14ac:dyDescent="0.15">
      <c r="A44" s="78">
        <v>40</v>
      </c>
      <c r="B44" s="84"/>
      <c r="C44" s="85"/>
      <c r="D44" s="81"/>
      <c r="E44" s="85"/>
      <c r="F44" s="82"/>
      <c r="G44" s="85"/>
      <c r="H44" s="81"/>
      <c r="I44" s="85"/>
      <c r="J44" s="83"/>
      <c r="K44" s="85"/>
    </row>
    <row r="45" spans="1:11" x14ac:dyDescent="0.15">
      <c r="A45" s="78">
        <v>41</v>
      </c>
      <c r="B45" s="84"/>
      <c r="C45" s="85"/>
      <c r="D45" s="81"/>
      <c r="E45" s="85"/>
      <c r="F45" s="82"/>
      <c r="G45" s="85"/>
      <c r="H45" s="81"/>
      <c r="I45" s="85"/>
      <c r="J45" s="83"/>
      <c r="K45" s="85"/>
    </row>
    <row r="46" spans="1:11" x14ac:dyDescent="0.15">
      <c r="A46" s="78">
        <v>42</v>
      </c>
      <c r="B46" s="84"/>
      <c r="C46" s="85"/>
      <c r="D46" s="81"/>
      <c r="E46" s="85"/>
      <c r="F46" s="82"/>
      <c r="G46" s="85"/>
      <c r="H46" s="81"/>
      <c r="I46" s="85"/>
      <c r="J46" s="83"/>
      <c r="K46" s="85"/>
    </row>
    <row r="47" spans="1:11" x14ac:dyDescent="0.15">
      <c r="A47" s="78">
        <v>43</v>
      </c>
      <c r="B47" s="84"/>
      <c r="C47" s="85"/>
      <c r="D47" s="81"/>
      <c r="E47" s="85"/>
      <c r="F47" s="82"/>
      <c r="G47" s="85"/>
      <c r="H47" s="81"/>
      <c r="I47" s="85"/>
      <c r="J47" s="83"/>
      <c r="K47" s="85"/>
    </row>
    <row r="48" spans="1:11" x14ac:dyDescent="0.15">
      <c r="A48" s="78">
        <v>44</v>
      </c>
      <c r="B48" s="84"/>
      <c r="C48" s="85"/>
      <c r="D48" s="81"/>
      <c r="E48" s="85"/>
      <c r="F48" s="82"/>
      <c r="G48" s="85"/>
      <c r="H48" s="81"/>
      <c r="I48" s="85"/>
      <c r="J48" s="83"/>
      <c r="K48" s="85"/>
    </row>
    <row r="49" spans="1:11" x14ac:dyDescent="0.15">
      <c r="A49" s="78">
        <v>45</v>
      </c>
      <c r="B49" s="84"/>
      <c r="C49" s="85"/>
      <c r="D49" s="81"/>
      <c r="E49" s="85"/>
      <c r="F49" s="82"/>
      <c r="G49" s="85"/>
      <c r="H49" s="81"/>
      <c r="I49" s="85"/>
      <c r="J49" s="83"/>
      <c r="K49" s="85"/>
    </row>
    <row r="50" spans="1:11" x14ac:dyDescent="0.15">
      <c r="A50" s="78">
        <v>46</v>
      </c>
      <c r="B50" s="84"/>
      <c r="C50" s="85"/>
      <c r="D50" s="81"/>
      <c r="E50" s="85"/>
      <c r="F50" s="82"/>
      <c r="G50" s="85"/>
      <c r="H50" s="81"/>
      <c r="I50" s="85"/>
      <c r="J50" s="83"/>
      <c r="K50" s="85"/>
    </row>
    <row r="51" spans="1:11" x14ac:dyDescent="0.15">
      <c r="A51" s="78">
        <v>47</v>
      </c>
      <c r="B51" s="84"/>
      <c r="C51" s="85"/>
      <c r="D51" s="81"/>
      <c r="E51" s="85"/>
      <c r="F51" s="82"/>
      <c r="G51" s="85"/>
      <c r="H51" s="81"/>
      <c r="I51" s="85"/>
      <c r="J51" s="83"/>
      <c r="K51" s="85"/>
    </row>
    <row r="52" spans="1:11" x14ac:dyDescent="0.15">
      <c r="A52" s="78">
        <v>48</v>
      </c>
      <c r="B52" s="84"/>
      <c r="C52" s="85"/>
      <c r="D52" s="81"/>
      <c r="E52" s="85"/>
      <c r="F52" s="82"/>
      <c r="G52" s="85"/>
      <c r="H52" s="81"/>
      <c r="I52" s="85"/>
      <c r="J52" s="83"/>
      <c r="K52" s="85"/>
    </row>
    <row r="53" spans="1:11" x14ac:dyDescent="0.15">
      <c r="A53" s="78">
        <v>49</v>
      </c>
      <c r="B53" s="84"/>
      <c r="C53" s="85"/>
      <c r="D53" s="81"/>
      <c r="E53" s="85"/>
      <c r="F53" s="82"/>
      <c r="G53" s="85"/>
      <c r="H53" s="81"/>
      <c r="I53" s="85"/>
      <c r="J53" s="83"/>
      <c r="K53" s="85"/>
    </row>
    <row r="54" spans="1:11" ht="14.25" thickBot="1" x14ac:dyDescent="0.2">
      <c r="A54" s="86">
        <v>50</v>
      </c>
      <c r="B54" s="87"/>
      <c r="C54" s="88"/>
      <c r="D54" s="89"/>
      <c r="E54" s="88"/>
      <c r="F54" s="90"/>
      <c r="G54" s="88"/>
      <c r="H54" s="89"/>
      <c r="I54" s="88"/>
      <c r="J54" s="91"/>
      <c r="K54" s="88"/>
    </row>
    <row r="55" spans="1:11" ht="14.25" thickBot="1" x14ac:dyDescent="0.2">
      <c r="A55" s="7"/>
      <c r="B55" s="92" t="s">
        <v>84</v>
      </c>
      <c r="C55" s="93">
        <f>SUM(C5:C54)</f>
        <v>69532</v>
      </c>
      <c r="D55" s="94" t="s">
        <v>84</v>
      </c>
      <c r="E55" s="95">
        <f>SUM(E5:E54)</f>
        <v>0</v>
      </c>
      <c r="F55" s="94" t="s">
        <v>84</v>
      </c>
      <c r="G55" s="95">
        <f>SUM(G5:G54)</f>
        <v>0</v>
      </c>
      <c r="H55" s="94" t="s">
        <v>84</v>
      </c>
      <c r="I55" s="95">
        <f>SUM(I5:I54)</f>
        <v>0</v>
      </c>
      <c r="J55" s="94" t="s">
        <v>84</v>
      </c>
      <c r="K55" s="95">
        <f>SUM(K5:K54)</f>
        <v>0</v>
      </c>
    </row>
    <row r="56" spans="1:11" ht="7.5" customHeight="1" thickBot="1" x14ac:dyDescent="0.2">
      <c r="A56" s="1"/>
      <c r="B56" s="1"/>
      <c r="C56" s="1"/>
    </row>
    <row r="57" spans="1:11" ht="14.25" thickBot="1" x14ac:dyDescent="0.2">
      <c r="A57" s="1"/>
      <c r="B57" s="9" t="s">
        <v>1</v>
      </c>
      <c r="C57" s="24">
        <f>C55+E55+G55+I55+K55</f>
        <v>69532</v>
      </c>
    </row>
    <row r="58" spans="1:11" ht="7.5" customHeight="1" x14ac:dyDescent="0.15"/>
    <row r="59" spans="1:11" s="96" customFormat="1" ht="30.75" customHeight="1" x14ac:dyDescent="0.15">
      <c r="A59" s="134" t="s">
        <v>85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</row>
    <row r="60" spans="1:11" s="96" customFormat="1" ht="18" customHeight="1" x14ac:dyDescent="0.15">
      <c r="A60" s="135" t="s">
        <v>86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</row>
    <row r="61" spans="1:11" s="96" customFormat="1" ht="18" customHeight="1" x14ac:dyDescent="0.15">
      <c r="A61" s="97" t="s">
        <v>87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</row>
    <row r="62" spans="1:11" s="96" customFormat="1" ht="15.75" customHeight="1" x14ac:dyDescent="0.15">
      <c r="A62" s="98" t="s">
        <v>88</v>
      </c>
    </row>
    <row r="69" spans="1:10" x14ac:dyDescent="0.15">
      <c r="A69" s="1"/>
      <c r="B69" s="1"/>
      <c r="C69" s="1"/>
      <c r="D69" s="2"/>
      <c r="F69" s="2"/>
      <c r="H69" s="2"/>
      <c r="J69" s="2"/>
    </row>
  </sheetData>
  <mergeCells count="8">
    <mergeCell ref="J3:K3"/>
    <mergeCell ref="A59:K59"/>
    <mergeCell ref="A60:K60"/>
    <mergeCell ref="A3:A4"/>
    <mergeCell ref="B3:C3"/>
    <mergeCell ref="D3:E3"/>
    <mergeCell ref="F3:G3"/>
    <mergeCell ref="H3:I3"/>
  </mergeCells>
  <phoneticPr fontId="2"/>
  <printOptions horizontalCentered="1"/>
  <pageMargins left="0.39370078740157483" right="0.39370078740157483" top="0.39370078740157483" bottom="0.39370078740157483" header="0.2" footer="0.21"/>
  <pageSetup paperSize="9" scale="6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助成額算定シート</vt:lpstr>
      <vt:lpstr>①旧体系住居定員別利用者数</vt:lpstr>
      <vt:lpstr>②新体系移行後の実利用延べ日数算定シート</vt:lpstr>
      <vt:lpstr>③新体系移行後の給付単位数算定シート</vt:lpstr>
      <vt:lpstr>①旧体系住居定員別利用者数!Print_Area</vt:lpstr>
      <vt:lpstr>助成額算定シート!Print_Area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rena</cp:lastModifiedBy>
  <cp:lastPrinted>2010-03-29T04:41:51Z</cp:lastPrinted>
  <dcterms:created xsi:type="dcterms:W3CDTF">2007-03-14T08:19:19Z</dcterms:created>
  <dcterms:modified xsi:type="dcterms:W3CDTF">2017-03-12T16:39:32Z</dcterms:modified>
</cp:coreProperties>
</file>