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ホームページ\Homepage\☆新HP用データ（toukei）\jinko\p_census\17\jugyo_1\"/>
    </mc:Choice>
  </mc:AlternateContent>
  <bookViews>
    <workbookView xWindow="480" yWindow="45" windowWidth="13875" windowHeight="7545"/>
  </bookViews>
  <sheets>
    <sheet name="表１" sheetId="1" r:id="rId1"/>
  </sheets>
  <definedNames>
    <definedName name="_xlnm.Print_Area" localSheetId="0">表１!$A$1:$T$26</definedName>
  </definedNames>
  <calcPr calcId="152511"/>
</workbook>
</file>

<file path=xl/calcChain.xml><?xml version="1.0" encoding="utf-8"?>
<calcChain xmlns="http://schemas.openxmlformats.org/spreadsheetml/2006/main">
  <c r="K5" i="1" l="1"/>
  <c r="L5" i="1"/>
  <c r="M5" i="1"/>
  <c r="N5" i="1"/>
  <c r="O5" i="1"/>
  <c r="P5" i="1"/>
  <c r="Q5" i="1"/>
  <c r="R5" i="1"/>
  <c r="S5" i="1"/>
  <c r="AE5" i="1"/>
  <c r="AS5" i="1" s="1"/>
  <c r="AF5" i="1"/>
  <c r="AG5" i="1"/>
  <c r="AU5" i="1" s="1"/>
  <c r="AH5" i="1"/>
  <c r="AI5" i="1"/>
  <c r="AK5" i="1"/>
  <c r="AL5" i="1"/>
  <c r="AM5" i="1"/>
  <c r="AN5" i="1"/>
  <c r="AO5" i="1"/>
  <c r="AP5" i="1"/>
  <c r="AQ5" i="1"/>
  <c r="AR5" i="1"/>
  <c r="AV5" i="1"/>
  <c r="K6" i="1"/>
  <c r="L6" i="1"/>
  <c r="M6" i="1"/>
  <c r="N6" i="1"/>
  <c r="O6" i="1"/>
  <c r="P6" i="1"/>
  <c r="Q6" i="1"/>
  <c r="R6" i="1"/>
  <c r="S6" i="1"/>
  <c r="AE6" i="1"/>
  <c r="AS6" i="1" s="1"/>
  <c r="AF6" i="1"/>
  <c r="AG6" i="1"/>
  <c r="AU6" i="1" s="1"/>
  <c r="AH6" i="1"/>
  <c r="AI6" i="1"/>
  <c r="AK6" i="1"/>
  <c r="AL6" i="1"/>
  <c r="AM6" i="1"/>
  <c r="AN6" i="1"/>
  <c r="AO6" i="1"/>
  <c r="AP6" i="1"/>
  <c r="AQ6" i="1"/>
  <c r="AR6" i="1"/>
  <c r="AV6" i="1"/>
  <c r="M7" i="1"/>
  <c r="AE7" i="1"/>
  <c r="AI7" i="1"/>
  <c r="K8" i="1"/>
  <c r="L8" i="1"/>
  <c r="M8" i="1"/>
  <c r="N8" i="1"/>
  <c r="O8" i="1"/>
  <c r="P8" i="1"/>
  <c r="Q8" i="1"/>
  <c r="R8" i="1"/>
  <c r="S8" i="1"/>
  <c r="AE8" i="1"/>
  <c r="AS8" i="1" s="1"/>
  <c r="AF8" i="1"/>
  <c r="AG8" i="1"/>
  <c r="AU8" i="1" s="1"/>
  <c r="AH8" i="1"/>
  <c r="AI8" i="1"/>
  <c r="AK8" i="1"/>
  <c r="AL8" i="1"/>
  <c r="AM8" i="1"/>
  <c r="AN8" i="1"/>
  <c r="AO8" i="1"/>
  <c r="AP8" i="1"/>
  <c r="AQ8" i="1"/>
  <c r="AR8" i="1"/>
  <c r="AV8" i="1"/>
  <c r="F9" i="1"/>
  <c r="F7" i="1" s="1"/>
  <c r="K7" i="1" s="1"/>
  <c r="G9" i="1"/>
  <c r="H9" i="1"/>
  <c r="H7" i="1" s="1"/>
  <c r="I9" i="1"/>
  <c r="J9" i="1"/>
  <c r="J7" i="1" s="1"/>
  <c r="O7" i="1" s="1"/>
  <c r="K9" i="1"/>
  <c r="M9" i="1"/>
  <c r="O9" i="1"/>
  <c r="S9" i="1"/>
  <c r="Z9" i="1"/>
  <c r="Z7" i="1" s="1"/>
  <c r="AA9" i="1"/>
  <c r="AB9" i="1"/>
  <c r="AB7" i="1" s="1"/>
  <c r="AG7" i="1" s="1"/>
  <c r="AC9" i="1"/>
  <c r="AD9" i="1"/>
  <c r="AD7" i="1" s="1"/>
  <c r="AE9" i="1"/>
  <c r="AG9" i="1"/>
  <c r="AI9" i="1"/>
  <c r="AN9" i="1"/>
  <c r="AR9" i="1"/>
  <c r="K10" i="1"/>
  <c r="L10" i="1"/>
  <c r="M10" i="1"/>
  <c r="N10" i="1"/>
  <c r="O10" i="1"/>
  <c r="P10" i="1"/>
  <c r="Q10" i="1"/>
  <c r="R10" i="1"/>
  <c r="S10" i="1"/>
  <c r="AE10" i="1"/>
  <c r="AS10" i="1" s="1"/>
  <c r="AF10" i="1"/>
  <c r="AG10" i="1"/>
  <c r="AU10" i="1" s="1"/>
  <c r="AH10" i="1"/>
  <c r="AI10" i="1"/>
  <c r="AK10" i="1"/>
  <c r="AL10" i="1"/>
  <c r="AM10" i="1"/>
  <c r="AN10" i="1"/>
  <c r="AO10" i="1"/>
  <c r="AP10" i="1"/>
  <c r="AQ10" i="1"/>
  <c r="AR10" i="1"/>
  <c r="AV10" i="1"/>
  <c r="K11" i="1"/>
  <c r="L11" i="1"/>
  <c r="M11" i="1"/>
  <c r="N11" i="1"/>
  <c r="O11" i="1"/>
  <c r="P11" i="1"/>
  <c r="Q11" i="1"/>
  <c r="R11" i="1"/>
  <c r="S11" i="1"/>
  <c r="AE11" i="1"/>
  <c r="AS11" i="1" s="1"/>
  <c r="AF11" i="1"/>
  <c r="AG11" i="1"/>
  <c r="AU11" i="1" s="1"/>
  <c r="AH11" i="1"/>
  <c r="AI11" i="1"/>
  <c r="AK11" i="1"/>
  <c r="AL11" i="1"/>
  <c r="AM11" i="1"/>
  <c r="AN11" i="1"/>
  <c r="AO11" i="1"/>
  <c r="AP11" i="1"/>
  <c r="AQ11" i="1"/>
  <c r="AR11" i="1"/>
  <c r="AV11" i="1"/>
  <c r="K13" i="1"/>
  <c r="L13" i="1"/>
  <c r="M13" i="1"/>
  <c r="N13" i="1"/>
  <c r="O13" i="1"/>
  <c r="P13" i="1"/>
  <c r="Q13" i="1"/>
  <c r="R13" i="1"/>
  <c r="S13" i="1"/>
  <c r="AE13" i="1"/>
  <c r="AS13" i="1" s="1"/>
  <c r="AF13" i="1"/>
  <c r="AG13" i="1"/>
  <c r="AU13" i="1" s="1"/>
  <c r="AH13" i="1"/>
  <c r="AI13" i="1"/>
  <c r="AK13" i="1"/>
  <c r="AL13" i="1"/>
  <c r="AM13" i="1"/>
  <c r="AN13" i="1"/>
  <c r="AO13" i="1"/>
  <c r="AP13" i="1"/>
  <c r="AQ13" i="1"/>
  <c r="AR13" i="1"/>
  <c r="AV13" i="1"/>
  <c r="K14" i="1"/>
  <c r="L14" i="1"/>
  <c r="M14" i="1"/>
  <c r="N14" i="1"/>
  <c r="O14" i="1"/>
  <c r="P14" i="1"/>
  <c r="Q14" i="1"/>
  <c r="R14" i="1"/>
  <c r="S14" i="1"/>
  <c r="AE14" i="1"/>
  <c r="AS14" i="1" s="1"/>
  <c r="AF14" i="1"/>
  <c r="AG14" i="1"/>
  <c r="AU14" i="1" s="1"/>
  <c r="AH14" i="1"/>
  <c r="AI14" i="1"/>
  <c r="AK14" i="1"/>
  <c r="AL14" i="1"/>
  <c r="AM14" i="1"/>
  <c r="AN14" i="1"/>
  <c r="AO14" i="1"/>
  <c r="AP14" i="1"/>
  <c r="AQ14" i="1"/>
  <c r="AR14" i="1"/>
  <c r="AV14" i="1"/>
  <c r="F15" i="1"/>
  <c r="G15" i="1"/>
  <c r="I15" i="1"/>
  <c r="K15" i="1"/>
  <c r="Z15" i="1"/>
  <c r="AE15" i="1"/>
  <c r="AI15" i="1"/>
  <c r="K16" i="1"/>
  <c r="L16" i="1"/>
  <c r="M16" i="1"/>
  <c r="N16" i="1"/>
  <c r="O16" i="1"/>
  <c r="P16" i="1"/>
  <c r="Q16" i="1"/>
  <c r="R16" i="1"/>
  <c r="S16" i="1"/>
  <c r="AE16" i="1"/>
  <c r="AS16" i="1" s="1"/>
  <c r="AF16" i="1"/>
  <c r="AG16" i="1"/>
  <c r="AU16" i="1" s="1"/>
  <c r="AH16" i="1"/>
  <c r="AI16" i="1"/>
  <c r="AK16" i="1"/>
  <c r="AL16" i="1"/>
  <c r="AM16" i="1"/>
  <c r="AN16" i="1"/>
  <c r="AO16" i="1"/>
  <c r="AP16" i="1"/>
  <c r="AQ16" i="1"/>
  <c r="AR16" i="1"/>
  <c r="AV16" i="1"/>
  <c r="G17" i="1"/>
  <c r="H17" i="1"/>
  <c r="I17" i="1"/>
  <c r="J17" i="1"/>
  <c r="K17" i="1"/>
  <c r="L17" i="1"/>
  <c r="N17" i="1"/>
  <c r="P17" i="1"/>
  <c r="AA17" i="1"/>
  <c r="AB17" i="1"/>
  <c r="AB15" i="1" s="1"/>
  <c r="AG15" i="1" s="1"/>
  <c r="AC17" i="1"/>
  <c r="AD17" i="1"/>
  <c r="AD15" i="1" s="1"/>
  <c r="AE17" i="1"/>
  <c r="AG17" i="1"/>
  <c r="AI17" i="1"/>
  <c r="AN17" i="1"/>
  <c r="AR17" i="1"/>
  <c r="K18" i="1"/>
  <c r="L18" i="1"/>
  <c r="M18" i="1"/>
  <c r="N18" i="1"/>
  <c r="O18" i="1"/>
  <c r="P18" i="1"/>
  <c r="Q18" i="1"/>
  <c r="R18" i="1"/>
  <c r="S18" i="1"/>
  <c r="AE18" i="1"/>
  <c r="AS18" i="1" s="1"/>
  <c r="AF18" i="1"/>
  <c r="AG18" i="1"/>
  <c r="AU18" i="1" s="1"/>
  <c r="AH18" i="1"/>
  <c r="AI18" i="1"/>
  <c r="AK18" i="1"/>
  <c r="AL18" i="1"/>
  <c r="AM18" i="1"/>
  <c r="AN18" i="1"/>
  <c r="AO18" i="1"/>
  <c r="AP18" i="1"/>
  <c r="AQ18" i="1"/>
  <c r="AR18" i="1"/>
  <c r="AV18" i="1"/>
  <c r="K19" i="1"/>
  <c r="L19" i="1"/>
  <c r="M19" i="1"/>
  <c r="N19" i="1"/>
  <c r="O19" i="1"/>
  <c r="P19" i="1"/>
  <c r="Q19" i="1"/>
  <c r="R19" i="1"/>
  <c r="S19" i="1"/>
  <c r="AE19" i="1"/>
  <c r="AS19" i="1" s="1"/>
  <c r="AF19" i="1"/>
  <c r="AG19" i="1"/>
  <c r="AU19" i="1" s="1"/>
  <c r="AH19" i="1"/>
  <c r="AI19" i="1"/>
  <c r="AK19" i="1"/>
  <c r="AL19" i="1"/>
  <c r="AM19" i="1"/>
  <c r="AN19" i="1"/>
  <c r="AO19" i="1"/>
  <c r="AP19" i="1"/>
  <c r="AQ19" i="1"/>
  <c r="AR19" i="1"/>
  <c r="AV19" i="1"/>
  <c r="K21" i="1"/>
  <c r="L21" i="1"/>
  <c r="M21" i="1"/>
  <c r="N21" i="1"/>
  <c r="O21" i="1"/>
  <c r="P21" i="1"/>
  <c r="Q21" i="1"/>
  <c r="R21" i="1"/>
  <c r="S21" i="1"/>
  <c r="AE21" i="1"/>
  <c r="AS21" i="1" s="1"/>
  <c r="AF21" i="1"/>
  <c r="AG21" i="1"/>
  <c r="AU21" i="1" s="1"/>
  <c r="AH21" i="1"/>
  <c r="AI21" i="1"/>
  <c r="AK21" i="1"/>
  <c r="AL21" i="1"/>
  <c r="AM21" i="1"/>
  <c r="AN21" i="1"/>
  <c r="AO21" i="1"/>
  <c r="AP21" i="1"/>
  <c r="AQ21" i="1"/>
  <c r="AR21" i="1"/>
  <c r="AV21" i="1"/>
  <c r="K22" i="1"/>
  <c r="L22" i="1"/>
  <c r="M22" i="1"/>
  <c r="N22" i="1"/>
  <c r="O22" i="1"/>
  <c r="P22" i="1"/>
  <c r="Q22" i="1"/>
  <c r="R22" i="1"/>
  <c r="S22" i="1"/>
  <c r="AE22" i="1"/>
  <c r="AS22" i="1" s="1"/>
  <c r="AF22" i="1"/>
  <c r="AG22" i="1"/>
  <c r="AU22" i="1" s="1"/>
  <c r="AH22" i="1"/>
  <c r="AI22" i="1"/>
  <c r="AK22" i="1"/>
  <c r="AL22" i="1"/>
  <c r="AM22" i="1"/>
  <c r="AN22" i="1"/>
  <c r="AO22" i="1"/>
  <c r="AP22" i="1"/>
  <c r="AQ22" i="1"/>
  <c r="AR22" i="1"/>
  <c r="AV22" i="1"/>
  <c r="G23" i="1"/>
  <c r="H23" i="1"/>
  <c r="I23" i="1"/>
  <c r="J23" i="1"/>
  <c r="O23" i="1" s="1"/>
  <c r="K23" i="1"/>
  <c r="L23" i="1"/>
  <c r="N23" i="1"/>
  <c r="P23" i="1"/>
  <c r="S23" i="1"/>
  <c r="AA23" i="1"/>
  <c r="AB23" i="1"/>
  <c r="AG23" i="1" s="1"/>
  <c r="AU23" i="1" s="1"/>
  <c r="AC23" i="1"/>
  <c r="AD23" i="1"/>
  <c r="AI23" i="1" s="1"/>
  <c r="AE23" i="1"/>
  <c r="AF23" i="1"/>
  <c r="AT23" i="1" s="1"/>
  <c r="AH23" i="1"/>
  <c r="AV23" i="1" s="1"/>
  <c r="AK23" i="1"/>
  <c r="AM23" i="1"/>
  <c r="AO23" i="1"/>
  <c r="AQ23" i="1"/>
  <c r="AS23" i="1"/>
  <c r="K24" i="1"/>
  <c r="L24" i="1"/>
  <c r="M24" i="1"/>
  <c r="N24" i="1"/>
  <c r="O24" i="1"/>
  <c r="P24" i="1"/>
  <c r="Q24" i="1"/>
  <c r="R24" i="1"/>
  <c r="S24" i="1"/>
  <c r="AE24" i="1"/>
  <c r="AF24" i="1"/>
  <c r="AT24" i="1" s="1"/>
  <c r="AG24" i="1"/>
  <c r="AH24" i="1"/>
  <c r="AV24" i="1" s="1"/>
  <c r="AI24" i="1"/>
  <c r="AK24" i="1"/>
  <c r="AL24" i="1"/>
  <c r="AM24" i="1"/>
  <c r="AN24" i="1"/>
  <c r="AO24" i="1"/>
  <c r="AP24" i="1"/>
  <c r="AQ24" i="1"/>
  <c r="AR24" i="1"/>
  <c r="AS24" i="1"/>
  <c r="AU24" i="1"/>
  <c r="K25" i="1"/>
  <c r="L25" i="1"/>
  <c r="M25" i="1"/>
  <c r="N25" i="1"/>
  <c r="O25" i="1"/>
  <c r="P25" i="1"/>
  <c r="Q25" i="1"/>
  <c r="R25" i="1"/>
  <c r="S25" i="1"/>
  <c r="AE25" i="1"/>
  <c r="AF25" i="1"/>
  <c r="AT25" i="1" s="1"/>
  <c r="AG25" i="1"/>
  <c r="AH25" i="1"/>
  <c r="AV25" i="1" s="1"/>
  <c r="AI25" i="1"/>
  <c r="AK25" i="1"/>
  <c r="AL25" i="1"/>
  <c r="AM25" i="1"/>
  <c r="AN25" i="1"/>
  <c r="AO25" i="1"/>
  <c r="AP25" i="1"/>
  <c r="AQ25" i="1"/>
  <c r="AR25" i="1"/>
  <c r="AS25" i="1"/>
  <c r="AU25" i="1"/>
  <c r="M23" i="1" l="1"/>
  <c r="Q23" i="1"/>
  <c r="AH17" i="1"/>
  <c r="AV17" i="1" s="1"/>
  <c r="AM17" i="1"/>
  <c r="AQ17" i="1"/>
  <c r="AF17" i="1"/>
  <c r="AT17" i="1" s="1"/>
  <c r="AK17" i="1"/>
  <c r="AO17" i="1"/>
  <c r="J15" i="1"/>
  <c r="O17" i="1"/>
  <c r="S17" i="1"/>
  <c r="H15" i="1"/>
  <c r="M17" i="1"/>
  <c r="Q17" i="1"/>
  <c r="AA15" i="1"/>
  <c r="L15" i="1"/>
  <c r="P15" i="1"/>
  <c r="AH9" i="1"/>
  <c r="AV9" i="1" s="1"/>
  <c r="AM9" i="1"/>
  <c r="AQ9" i="1"/>
  <c r="AF9" i="1"/>
  <c r="AT9" i="1" s="1"/>
  <c r="AK9" i="1"/>
  <c r="AO9" i="1"/>
  <c r="N9" i="1"/>
  <c r="R9" i="1"/>
  <c r="L9" i="1"/>
  <c r="P9" i="1"/>
  <c r="AA7" i="1"/>
  <c r="I7" i="1"/>
  <c r="AR23" i="1"/>
  <c r="AP23" i="1"/>
  <c r="AN23" i="1"/>
  <c r="AL23" i="1"/>
  <c r="R23" i="1"/>
  <c r="AT22" i="1"/>
  <c r="AT21" i="1"/>
  <c r="AT19" i="1"/>
  <c r="AT18" i="1"/>
  <c r="AP17" i="1"/>
  <c r="AL17" i="1"/>
  <c r="R17" i="1"/>
  <c r="AT16" i="1"/>
  <c r="AP15" i="1"/>
  <c r="AL15" i="1"/>
  <c r="AC15" i="1"/>
  <c r="N15" i="1"/>
  <c r="R15" i="1"/>
  <c r="AT14" i="1"/>
  <c r="AT13" i="1"/>
  <c r="AT11" i="1"/>
  <c r="AT10" i="1"/>
  <c r="AP9" i="1"/>
  <c r="AL9" i="1"/>
  <c r="AU9" i="1"/>
  <c r="Q9" i="1"/>
  <c r="AT8" i="1"/>
  <c r="AP7" i="1"/>
  <c r="AC7" i="1"/>
  <c r="S7" i="1"/>
  <c r="G7" i="1"/>
  <c r="AT6" i="1"/>
  <c r="AT5" i="1"/>
  <c r="L7" i="1" l="1"/>
  <c r="P7" i="1"/>
  <c r="Q7" i="1"/>
  <c r="AH7" i="1"/>
  <c r="AM7" i="1"/>
  <c r="AQ7" i="1"/>
  <c r="AN7" i="1"/>
  <c r="AR7" i="1"/>
  <c r="AH15" i="1"/>
  <c r="AM15" i="1"/>
  <c r="AQ15" i="1"/>
  <c r="AN15" i="1"/>
  <c r="AR15" i="1"/>
  <c r="AF7" i="1"/>
  <c r="AK7" i="1"/>
  <c r="AO7" i="1"/>
  <c r="AS9" i="1"/>
  <c r="O15" i="1"/>
  <c r="S15" i="1"/>
  <c r="AL7" i="1"/>
  <c r="AU17" i="1"/>
  <c r="N7" i="1"/>
  <c r="R7" i="1"/>
  <c r="AF15" i="1"/>
  <c r="AK15" i="1"/>
  <c r="AO15" i="1"/>
  <c r="M15" i="1"/>
  <c r="Q15" i="1"/>
  <c r="AS17" i="1"/>
  <c r="AT15" i="1" l="1"/>
  <c r="AS15" i="1"/>
  <c r="AT7" i="1"/>
  <c r="AS7" i="1"/>
  <c r="AV7" i="1"/>
  <c r="AU7" i="1"/>
  <c r="AV15" i="1"/>
  <c r="AU15" i="1"/>
</calcChain>
</file>

<file path=xl/sharedStrings.xml><?xml version="1.0" encoding="utf-8"?>
<sst xmlns="http://schemas.openxmlformats.org/spreadsheetml/2006/main" count="86" uniqueCount="35">
  <si>
    <t>表１　常住地による従業地・通学地別15歳以上就業者・通学者の推移</t>
    <rPh sb="0" eb="1">
      <t>ヒョウ</t>
    </rPh>
    <rPh sb="3" eb="5">
      <t>ジョウジュウ</t>
    </rPh>
    <rPh sb="5" eb="6">
      <t>チ</t>
    </rPh>
    <rPh sb="9" eb="11">
      <t>ジュウギョウ</t>
    </rPh>
    <rPh sb="11" eb="12">
      <t>チ</t>
    </rPh>
    <rPh sb="13" eb="15">
      <t>ツウガク</t>
    </rPh>
    <rPh sb="15" eb="16">
      <t>チ</t>
    </rPh>
    <rPh sb="16" eb="17">
      <t>ベツ</t>
    </rPh>
    <rPh sb="19" eb="22">
      <t>サイイジョウ</t>
    </rPh>
    <rPh sb="22" eb="25">
      <t>シュウギョウシャ</t>
    </rPh>
    <rPh sb="26" eb="29">
      <t>ツウガクシャ</t>
    </rPh>
    <rPh sb="30" eb="32">
      <t>スイイ</t>
    </rPh>
    <phoneticPr fontId="2"/>
  </si>
  <si>
    <t>常住地による従業地・通学地別15歳以上就業者・通学者の推移</t>
    <rPh sb="0" eb="2">
      <t>ジョウジュウ</t>
    </rPh>
    <rPh sb="2" eb="3">
      <t>チ</t>
    </rPh>
    <rPh sb="6" eb="8">
      <t>ジュウギョウ</t>
    </rPh>
    <rPh sb="8" eb="9">
      <t>チ</t>
    </rPh>
    <rPh sb="10" eb="12">
      <t>ツウガク</t>
    </rPh>
    <rPh sb="12" eb="13">
      <t>チ</t>
    </rPh>
    <rPh sb="13" eb="14">
      <t>ベツ</t>
    </rPh>
    <rPh sb="16" eb="19">
      <t>サイイジョウ</t>
    </rPh>
    <rPh sb="19" eb="22">
      <t>シュウギョウシャ</t>
    </rPh>
    <rPh sb="23" eb="26">
      <t>ツウガクシャ</t>
    </rPh>
    <rPh sb="27" eb="29">
      <t>スイイ</t>
    </rPh>
    <phoneticPr fontId="2"/>
  </si>
  <si>
    <t>就業者・通学者数(人)</t>
    <rPh sb="0" eb="3">
      <t>シュウギョウシャ</t>
    </rPh>
    <rPh sb="4" eb="7">
      <t>ツウガクシャ</t>
    </rPh>
    <rPh sb="7" eb="8">
      <t>スウ</t>
    </rPh>
    <rPh sb="9" eb="10">
      <t>ニン</t>
    </rPh>
    <phoneticPr fontId="2"/>
  </si>
  <si>
    <t>割　　　　　　合(％)</t>
    <rPh sb="0" eb="1">
      <t>ワリ</t>
    </rPh>
    <rPh sb="7" eb="8">
      <t>ゴウ</t>
    </rPh>
    <phoneticPr fontId="2"/>
  </si>
  <si>
    <t>増減率（%）</t>
    <rPh sb="0" eb="2">
      <t>ゾウゲン</t>
    </rPh>
    <rPh sb="2" eb="3">
      <t>リツ</t>
    </rPh>
    <phoneticPr fontId="2"/>
  </si>
  <si>
    <t>増      減</t>
    <rPh sb="0" eb="1">
      <t>ゾウ</t>
    </rPh>
    <rPh sb="7" eb="8">
      <t>ゲン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</si>
  <si>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</si>
  <si>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</si>
  <si>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</si>
  <si>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</si>
  <si>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</si>
  <si>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全国(H17)</t>
    <rPh sb="0" eb="2">
      <t>ゼンコク</t>
    </rPh>
    <phoneticPr fontId="2"/>
  </si>
  <si>
    <t>S60-H2</t>
    <phoneticPr fontId="2"/>
  </si>
  <si>
    <t>H2-H7</t>
    <phoneticPr fontId="2"/>
  </si>
  <si>
    <t>H7-H12</t>
    <phoneticPr fontId="2"/>
  </si>
  <si>
    <t>H12-H17</t>
    <phoneticPr fontId="2"/>
  </si>
  <si>
    <t>本県常住の就業・通学者</t>
    <rPh sb="0" eb="2">
      <t>ホンケン</t>
    </rPh>
    <rPh sb="6" eb="7">
      <t>ギョウ</t>
    </rPh>
    <rPh sb="9" eb="10">
      <t>ガク</t>
    </rPh>
    <phoneticPr fontId="2"/>
  </si>
  <si>
    <t>自宅で従業</t>
    <rPh sb="3" eb="5">
      <t>ジュウギョウ</t>
    </rPh>
    <phoneticPr fontId="2"/>
  </si>
  <si>
    <t>通勤・通学者</t>
    <rPh sb="0" eb="2">
      <t>ツウキン</t>
    </rPh>
    <rPh sb="3" eb="6">
      <t>ツウガクシャ</t>
    </rPh>
    <phoneticPr fontId="2"/>
  </si>
  <si>
    <t>自市区町村</t>
    <rPh sb="0" eb="1">
      <t>ジ</t>
    </rPh>
    <rPh sb="1" eb="3">
      <t>シク</t>
    </rPh>
    <rPh sb="3" eb="5">
      <t>チョウソン</t>
    </rPh>
    <phoneticPr fontId="2"/>
  </si>
  <si>
    <t>他市区町村</t>
    <phoneticPr fontId="2"/>
  </si>
  <si>
    <t>県　　　内</t>
    <phoneticPr fontId="2"/>
  </si>
  <si>
    <t>他　　　県</t>
    <phoneticPr fontId="2"/>
  </si>
  <si>
    <t>就　業　者</t>
    <phoneticPr fontId="2"/>
  </si>
  <si>
    <t>通　学　者</t>
    <phoneticPr fontId="2"/>
  </si>
  <si>
    <t>注)平成2年,7年,12年は平成17年10月1日現在の市町の境域に基づいて組み替えた人口である。</t>
    <rPh sb="0" eb="1">
      <t>チュウ</t>
    </rPh>
    <rPh sb="2" eb="4">
      <t>ヘイセイ</t>
    </rPh>
    <rPh sb="5" eb="6">
      <t>ネン</t>
    </rPh>
    <rPh sb="8" eb="9">
      <t>ネン</t>
    </rPh>
    <rPh sb="12" eb="13">
      <t>ネン</t>
    </rPh>
    <rPh sb="14" eb="16">
      <t>ヘイセイ</t>
    </rPh>
    <rPh sb="18" eb="19">
      <t>ネン</t>
    </rPh>
    <rPh sb="21" eb="22">
      <t>ガツ</t>
    </rPh>
    <rPh sb="23" eb="26">
      <t>ニチゲンザイ</t>
    </rPh>
    <rPh sb="27" eb="29">
      <t>シチョウ</t>
    </rPh>
    <rPh sb="30" eb="32">
      <t>キョウイキ</t>
    </rPh>
    <rPh sb="33" eb="34">
      <t>モト</t>
    </rPh>
    <rPh sb="37" eb="38">
      <t>ク</t>
    </rPh>
    <rPh sb="39" eb="40">
      <t>カ</t>
    </rPh>
    <rPh sb="42" eb="44">
      <t>ジンコウ</t>
    </rPh>
    <phoneticPr fontId="2"/>
  </si>
  <si>
    <t>S60-H2</t>
    <phoneticPr fontId="2"/>
  </si>
  <si>
    <t>H2-H7</t>
    <phoneticPr fontId="2"/>
  </si>
  <si>
    <t>H7-H12</t>
    <phoneticPr fontId="2"/>
  </si>
  <si>
    <t>H12-H17</t>
    <phoneticPr fontId="2"/>
  </si>
  <si>
    <t>他市区町村</t>
    <phoneticPr fontId="2"/>
  </si>
  <si>
    <t>県　　　内</t>
    <phoneticPr fontId="2"/>
  </si>
  <si>
    <t>他　　　県</t>
    <phoneticPr fontId="2"/>
  </si>
  <si>
    <t>就　業　者</t>
    <phoneticPr fontId="2"/>
  </si>
  <si>
    <t>通　学　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</si>
</sst>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.0_ "/>
    <numFmt numFmtId="178" formatCode="#,##0.0;[Red]\-#,##0.0"/>
    <numFmt numFmtId="183" formatCode="#,##0_ ;[Red]\-#,##0\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0" borderId="2" xfId="0" applyFont="1" applyFill="1" applyBorder="1">
      <alignment vertical="center"/>
    </xf>
    <xf numFmtId="0" fontId="1" fillId="0" borderId="0" xfId="0" applyFont="1" applyBorder="1">
      <alignment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>
      <alignment vertical="center"/>
    </xf>
    <xf numFmtId="0" fontId="3" fillId="0" borderId="9" xfId="0" applyFont="1" applyFill="1" applyBorder="1">
      <alignment vertical="center"/>
    </xf>
    <xf numFmtId="38" fontId="3" fillId="0" borderId="10" xfId="1" applyFont="1" applyFill="1" applyBorder="1">
      <alignment vertical="center"/>
    </xf>
    <xf numFmtId="38" fontId="3" fillId="0" borderId="9" xfId="1" applyFont="1" applyFill="1" applyBorder="1">
      <alignment vertical="center"/>
    </xf>
    <xf numFmtId="178" fontId="3" fillId="0" borderId="10" xfId="1" applyNumberFormat="1" applyFont="1" applyFill="1" applyBorder="1">
      <alignment vertical="center"/>
    </xf>
    <xf numFmtId="178" fontId="3" fillId="0" borderId="9" xfId="1" applyNumberFormat="1" applyFont="1" applyFill="1" applyBorder="1">
      <alignment vertical="center"/>
    </xf>
    <xf numFmtId="178" fontId="3" fillId="0" borderId="11" xfId="1" applyNumberFormat="1" applyFont="1" applyFill="1" applyBorder="1">
      <alignment vertical="center"/>
    </xf>
    <xf numFmtId="177" fontId="3" fillId="0" borderId="9" xfId="0" applyNumberFormat="1" applyFont="1" applyFill="1" applyBorder="1">
      <alignment vertical="center"/>
    </xf>
    <xf numFmtId="38" fontId="3" fillId="0" borderId="11" xfId="1" applyFont="1" applyFill="1" applyBorder="1">
      <alignment vertical="center"/>
    </xf>
    <xf numFmtId="183" fontId="3" fillId="0" borderId="10" xfId="0" applyNumberFormat="1" applyFont="1" applyFill="1" applyBorder="1">
      <alignment vertical="center"/>
    </xf>
    <xf numFmtId="183" fontId="3" fillId="0" borderId="9" xfId="0" applyNumberFormat="1" applyFont="1" applyFill="1" applyBorder="1">
      <alignment vertical="center"/>
    </xf>
    <xf numFmtId="183" fontId="3" fillId="0" borderId="11" xfId="0" applyNumberFormat="1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1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38" fontId="3" fillId="0" borderId="12" xfId="1" applyFont="1" applyFill="1" applyBorder="1">
      <alignment vertical="center"/>
    </xf>
    <xf numFmtId="38" fontId="3" fillId="0" borderId="0" xfId="1" applyFont="1" applyFill="1" applyBorder="1">
      <alignment vertical="center"/>
    </xf>
    <xf numFmtId="178" fontId="3" fillId="0" borderId="12" xfId="1" applyNumberFormat="1" applyFont="1" applyFill="1" applyBorder="1">
      <alignment vertical="center"/>
    </xf>
    <xf numFmtId="178" fontId="3" fillId="0" borderId="0" xfId="1" applyNumberFormat="1" applyFont="1" applyFill="1" applyBorder="1">
      <alignment vertical="center"/>
    </xf>
    <xf numFmtId="178" fontId="3" fillId="0" borderId="13" xfId="1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38" fontId="3" fillId="0" borderId="13" xfId="1" applyFont="1" applyFill="1" applyBorder="1">
      <alignment vertical="center"/>
    </xf>
    <xf numFmtId="183" fontId="3" fillId="0" borderId="12" xfId="0" applyNumberFormat="1" applyFont="1" applyFill="1" applyBorder="1">
      <alignment vertical="center"/>
    </xf>
    <xf numFmtId="183" fontId="3" fillId="0" borderId="0" xfId="0" applyNumberFormat="1" applyFont="1" applyFill="1" applyBorder="1">
      <alignment vertical="center"/>
    </xf>
    <xf numFmtId="183" fontId="3" fillId="0" borderId="13" xfId="0" applyNumberFormat="1" applyFont="1" applyFill="1" applyBorder="1">
      <alignment vertical="center"/>
    </xf>
    <xf numFmtId="177" fontId="3" fillId="0" borderId="12" xfId="0" applyNumberFormat="1" applyFont="1" applyFill="1" applyBorder="1">
      <alignment vertical="center"/>
    </xf>
    <xf numFmtId="177" fontId="3" fillId="0" borderId="13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38" fontId="3" fillId="0" borderId="14" xfId="1" applyFont="1" applyFill="1" applyBorder="1">
      <alignment vertical="center"/>
    </xf>
    <xf numFmtId="38" fontId="3" fillId="0" borderId="1" xfId="1" applyFont="1" applyFill="1" applyBorder="1">
      <alignment vertical="center"/>
    </xf>
    <xf numFmtId="178" fontId="3" fillId="0" borderId="14" xfId="1" applyNumberFormat="1" applyFont="1" applyFill="1" applyBorder="1">
      <alignment vertical="center"/>
    </xf>
    <xf numFmtId="178" fontId="3" fillId="0" borderId="1" xfId="1" applyNumberFormat="1" applyFont="1" applyFill="1" applyBorder="1">
      <alignment vertical="center"/>
    </xf>
    <xf numFmtId="178" fontId="3" fillId="0" borderId="15" xfId="1" applyNumberFormat="1" applyFont="1" applyFill="1" applyBorder="1">
      <alignment vertical="center"/>
    </xf>
    <xf numFmtId="177" fontId="3" fillId="0" borderId="1" xfId="0" applyNumberFormat="1" applyFont="1" applyFill="1" applyBorder="1">
      <alignment vertical="center"/>
    </xf>
    <xf numFmtId="38" fontId="3" fillId="0" borderId="15" xfId="1" applyFont="1" applyFill="1" applyBorder="1">
      <alignment vertical="center"/>
    </xf>
    <xf numFmtId="177" fontId="3" fillId="0" borderId="14" xfId="0" applyNumberFormat="1" applyFont="1" applyFill="1" applyBorder="1">
      <alignment vertical="center"/>
    </xf>
    <xf numFmtId="177" fontId="3" fillId="0" borderId="15" xfId="0" applyNumberFormat="1" applyFont="1" applyFill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vertical="top"/>
    </xf>
    <xf numFmtId="0" fontId="9" fillId="0" borderId="2" xfId="0" applyFont="1" applyFill="1" applyBorder="1">
      <alignment vertical="center"/>
    </xf>
    <xf numFmtId="0" fontId="10" fillId="0" borderId="0" xfId="0" applyFont="1" applyBorder="1">
      <alignment vertical="center"/>
    </xf>
    <xf numFmtId="0" fontId="9" fillId="0" borderId="3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>
      <alignment vertical="center"/>
    </xf>
    <xf numFmtId="38" fontId="9" fillId="0" borderId="10" xfId="1" applyFont="1" applyFill="1" applyBorder="1">
      <alignment vertical="center"/>
    </xf>
    <xf numFmtId="38" fontId="9" fillId="0" borderId="9" xfId="1" applyFont="1" applyFill="1" applyBorder="1">
      <alignment vertical="center"/>
    </xf>
    <xf numFmtId="178" fontId="9" fillId="0" borderId="10" xfId="1" applyNumberFormat="1" applyFont="1" applyFill="1" applyBorder="1">
      <alignment vertical="center"/>
    </xf>
    <xf numFmtId="178" fontId="9" fillId="0" borderId="9" xfId="1" applyNumberFormat="1" applyFont="1" applyFill="1" applyBorder="1">
      <alignment vertical="center"/>
    </xf>
    <xf numFmtId="178" fontId="9" fillId="0" borderId="11" xfId="1" applyNumberFormat="1" applyFont="1" applyFill="1" applyBorder="1">
      <alignment vertical="center"/>
    </xf>
    <xf numFmtId="177" fontId="9" fillId="0" borderId="9" xfId="0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38" fontId="9" fillId="0" borderId="12" xfId="1" applyFont="1" applyFill="1" applyBorder="1">
      <alignment vertical="center"/>
    </xf>
    <xf numFmtId="38" fontId="9" fillId="0" borderId="0" xfId="1" applyFont="1" applyFill="1" applyBorder="1">
      <alignment vertical="center"/>
    </xf>
    <xf numFmtId="178" fontId="9" fillId="0" borderId="12" xfId="1" applyNumberFormat="1" applyFont="1" applyFill="1" applyBorder="1">
      <alignment vertical="center"/>
    </xf>
    <xf numFmtId="178" fontId="9" fillId="0" borderId="0" xfId="1" applyNumberFormat="1" applyFont="1" applyFill="1" applyBorder="1">
      <alignment vertical="center"/>
    </xf>
    <xf numFmtId="178" fontId="9" fillId="0" borderId="13" xfId="1" applyNumberFormat="1" applyFont="1" applyFill="1" applyBorder="1">
      <alignment vertical="center"/>
    </xf>
    <xf numFmtId="177" fontId="9" fillId="0" borderId="0" xfId="0" applyNumberFormat="1" applyFont="1" applyFill="1" applyBorder="1">
      <alignment vertical="center"/>
    </xf>
    <xf numFmtId="0" fontId="9" fillId="0" borderId="1" xfId="0" applyFont="1" applyFill="1" applyBorder="1">
      <alignment vertical="center"/>
    </xf>
    <xf numFmtId="38" fontId="9" fillId="0" borderId="14" xfId="1" applyFont="1" applyFill="1" applyBorder="1">
      <alignment vertical="center"/>
    </xf>
    <xf numFmtId="38" fontId="9" fillId="0" borderId="1" xfId="1" applyFont="1" applyFill="1" applyBorder="1">
      <alignment vertical="center"/>
    </xf>
    <xf numFmtId="178" fontId="9" fillId="0" borderId="14" xfId="1" applyNumberFormat="1" applyFont="1" applyFill="1" applyBorder="1">
      <alignment vertical="center"/>
    </xf>
    <xf numFmtId="178" fontId="9" fillId="0" borderId="1" xfId="1" applyNumberFormat="1" applyFont="1" applyFill="1" applyBorder="1">
      <alignment vertical="center"/>
    </xf>
    <xf numFmtId="178" fontId="9" fillId="0" borderId="15" xfId="1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図１　従業地・通学地別</a:t>
            </a:r>
            <a:r>
              <a:rPr lang="en-US" altLang="ja-JP"/>
              <a:t>15</a:t>
            </a:r>
            <a:r>
              <a:rPr lang="ja-JP" altLang="en-US"/>
              <a:t>歳以上就業者・通学者の割合の推移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自宅</c:v>
          </c:tx>
          <c:invertIfNegative val="0"/>
          <c:dLbls>
            <c:delete val="1"/>
          </c:dLbls>
          <c:cat>
            <c:multiLvlStrRef>
              <c:f>表１!$AF$4:$AJ$4</c:f>
            </c:multiLvlStrRef>
          </c:cat>
          <c:val>
            <c:numRef>
              <c:f>表１!$AF$6:$AJ$6</c:f>
            </c:numRef>
          </c:val>
        </c:ser>
        <c:ser>
          <c:idx val="2"/>
          <c:order val="1"/>
          <c:tx>
            <c:v>自市町</c:v>
          </c:tx>
          <c:invertIfNegative val="0"/>
          <c:dLbls>
            <c:delete val="1"/>
          </c:dLbls>
          <c:cat>
            <c:multiLvlStrRef>
              <c:f>表１!$AF$4:$AJ$4</c:f>
            </c:multiLvlStrRef>
          </c:cat>
          <c:val>
            <c:numRef>
              <c:f>表１!$AF$8:$AJ$8</c:f>
            </c:numRef>
          </c:val>
        </c:ser>
        <c:ser>
          <c:idx val="4"/>
          <c:order val="2"/>
          <c:tx>
            <c:v>県内他市町</c:v>
          </c:tx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表１!$AF$4:$AJ$4</c:f>
            </c:multiLvlStrRef>
          </c:cat>
          <c:val>
            <c:numRef>
              <c:f>表１!$AF$10:$AJ$10</c:f>
            </c:numRef>
          </c:val>
        </c:ser>
        <c:ser>
          <c:idx val="5"/>
          <c:order val="3"/>
          <c:tx>
            <c:v>他県</c:v>
          </c:tx>
          <c:invertIfNegative val="0"/>
          <c:dLbls>
            <c:delete val="1"/>
          </c:dLbls>
          <c:cat>
            <c:multiLvlStrRef>
              <c:f>表１!$AF$4:$AJ$4</c:f>
            </c:multiLvlStrRef>
          </c:cat>
          <c:val>
            <c:numRef>
              <c:f>表１!$AF$11:$AJ$11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4713656"/>
        <c:axId val="94710128"/>
      </c:barChart>
      <c:catAx>
        <c:axId val="947136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710128"/>
        <c:crosses val="autoZero"/>
        <c:auto val="1"/>
        <c:lblAlgn val="ctr"/>
        <c:lblOffset val="100"/>
        <c:tickMarkSkip val="1"/>
        <c:noMultiLvlLbl val="0"/>
      </c:catAx>
      <c:valAx>
        <c:axId val="9471012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7136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15</a:t>
            </a:r>
            <a:r>
              <a:rPr lang="ja-JP" altLang="en-US"/>
              <a:t>歳以上就業者割合の推移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表１!$C$6</c:f>
              <c:strCache>
                <c:ptCount val="1"/>
                <c:pt idx="0">
                  <c:v>自宅で従業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表１!$K$4:$O$4</c:f>
              <c:strCache>
                <c:ptCount val="4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</c:strCache>
            </c:strRef>
          </c:cat>
          <c:val>
            <c:numRef>
              <c:f>表１!$K$14:$O$14</c:f>
              <c:numCache>
                <c:formatCode>#,##0.0;[Red]\-#,##0.0</c:formatCode>
                <c:ptCount val="4"/>
                <c:pt idx="0">
                  <c:v>23.558884469648707</c:v>
                </c:pt>
                <c:pt idx="1">
                  <c:v>19.047907650640632</c:v>
                </c:pt>
                <c:pt idx="2">
                  <c:v>17.249107272065928</c:v>
                </c:pt>
                <c:pt idx="3">
                  <c:v>15.537262492995771</c:v>
                </c:pt>
              </c:numCache>
            </c:numRef>
          </c:val>
        </c:ser>
        <c:ser>
          <c:idx val="2"/>
          <c:order val="1"/>
          <c:tx>
            <c:strRef>
              <c:f>表１!$D$8</c:f>
              <c:strCache>
                <c:ptCount val="1"/>
                <c:pt idx="0">
                  <c:v>自市区町村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表１!$K$4:$O$4</c:f>
              <c:strCache>
                <c:ptCount val="4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</c:strCache>
            </c:strRef>
          </c:cat>
          <c:val>
            <c:numRef>
              <c:f>表１!$K$16:$O$16</c:f>
              <c:numCache>
                <c:formatCode>#,##0.0;[Red]\-#,##0.0</c:formatCode>
                <c:ptCount val="4"/>
                <c:pt idx="0">
                  <c:v>49.421044687469987</c:v>
                </c:pt>
                <c:pt idx="1">
                  <c:v>51.034763586776386</c:v>
                </c:pt>
                <c:pt idx="2">
                  <c:v>50.648474442362826</c:v>
                </c:pt>
                <c:pt idx="3">
                  <c:v>49.964036472925478</c:v>
                </c:pt>
              </c:numCache>
            </c:numRef>
          </c:val>
        </c:ser>
        <c:ser>
          <c:idx val="4"/>
          <c:order val="2"/>
          <c:tx>
            <c:v>県内他市町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表１!$K$4:$O$4</c:f>
              <c:strCache>
                <c:ptCount val="4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</c:strCache>
            </c:strRef>
          </c:cat>
          <c:val>
            <c:numRef>
              <c:f>表１!$K$18:$O$18</c:f>
              <c:numCache>
                <c:formatCode>#,##0.0;[Red]\-#,##0.0</c:formatCode>
                <c:ptCount val="4"/>
                <c:pt idx="0">
                  <c:v>26.026819930882127</c:v>
                </c:pt>
                <c:pt idx="1">
                  <c:v>28.957092396708301</c:v>
                </c:pt>
                <c:pt idx="2">
                  <c:v>31.005135385662381</c:v>
                </c:pt>
                <c:pt idx="3">
                  <c:v>33.173653914726707</c:v>
                </c:pt>
              </c:numCache>
            </c:numRef>
          </c:val>
        </c:ser>
        <c:ser>
          <c:idx val="5"/>
          <c:order val="3"/>
          <c:tx>
            <c:v>他県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表１!$K$4:$O$4</c:f>
              <c:strCache>
                <c:ptCount val="4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</c:strCache>
            </c:strRef>
          </c:cat>
          <c:val>
            <c:numRef>
              <c:f>表１!$K$19:$O$19</c:f>
              <c:numCache>
                <c:formatCode>#,##0.0;[Red]\-#,##0.0</c:formatCode>
                <c:ptCount val="4"/>
                <c:pt idx="0">
                  <c:v>0.99325091199918458</c:v>
                </c:pt>
                <c:pt idx="1">
                  <c:v>0.96023636587467687</c:v>
                </c:pt>
                <c:pt idx="2">
                  <c:v>1.0972828999088695</c:v>
                </c:pt>
                <c:pt idx="3">
                  <c:v>1.3250471193520452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4714440"/>
        <c:axId val="94710520"/>
      </c:barChart>
      <c:catAx>
        <c:axId val="94714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71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71052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7144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15</a:t>
            </a:r>
            <a:r>
              <a:rPr lang="ja-JP" altLang="en-US"/>
              <a:t>歳以上通学者割合の推移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表１!$D$8</c:f>
              <c:strCache>
                <c:ptCount val="1"/>
                <c:pt idx="0">
                  <c:v>自市区町村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表１!$K$4:$O$4</c:f>
              <c:strCache>
                <c:ptCount val="4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</c:strCache>
            </c:strRef>
          </c:cat>
          <c:val>
            <c:numRef>
              <c:f>表１!$K$22:$O$22</c:f>
              <c:numCache>
                <c:formatCode>#,##0.0;[Red]\-#,##0.0</c:formatCode>
                <c:ptCount val="4"/>
                <c:pt idx="0">
                  <c:v>58.509512996629198</c:v>
                </c:pt>
                <c:pt idx="1">
                  <c:v>59.076927716293234</c:v>
                </c:pt>
                <c:pt idx="2">
                  <c:v>58.688284007128132</c:v>
                </c:pt>
                <c:pt idx="3">
                  <c:v>58.467983243566721</c:v>
                </c:pt>
              </c:numCache>
            </c:numRef>
          </c:val>
        </c:ser>
        <c:ser>
          <c:idx val="4"/>
          <c:order val="1"/>
          <c:tx>
            <c:v>県内他市町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表１!$K$4:$O$4</c:f>
              <c:strCache>
                <c:ptCount val="4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</c:strCache>
            </c:strRef>
          </c:cat>
          <c:val>
            <c:numRef>
              <c:f>表１!$K$24:$O$24</c:f>
              <c:numCache>
                <c:formatCode>#,##0.0;[Red]\-#,##0.0</c:formatCode>
                <c:ptCount val="4"/>
                <c:pt idx="0">
                  <c:v>40.016642455185256</c:v>
                </c:pt>
                <c:pt idx="1">
                  <c:v>38.730737915020654</c:v>
                </c:pt>
                <c:pt idx="2">
                  <c:v>39.178517767916418</c:v>
                </c:pt>
                <c:pt idx="3">
                  <c:v>38.404149212048672</c:v>
                </c:pt>
              </c:numCache>
            </c:numRef>
          </c:val>
        </c:ser>
        <c:ser>
          <c:idx val="5"/>
          <c:order val="2"/>
          <c:tx>
            <c:v>他県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表１!$K$4:$O$4</c:f>
              <c:strCache>
                <c:ptCount val="4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</c:strCache>
            </c:strRef>
          </c:cat>
          <c:val>
            <c:numRef>
              <c:f>表１!$K$25:$O$25</c:f>
              <c:numCache>
                <c:formatCode>#,##0.0;[Red]\-#,##0.0</c:formatCode>
                <c:ptCount val="4"/>
                <c:pt idx="0">
                  <c:v>1.4738445481855493</c:v>
                </c:pt>
                <c:pt idx="1">
                  <c:v>2.1923343686861072</c:v>
                </c:pt>
                <c:pt idx="2">
                  <c:v>2.1331982249554491</c:v>
                </c:pt>
                <c:pt idx="3">
                  <c:v>3.1278675443846002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4711696"/>
        <c:axId val="94716400"/>
      </c:barChart>
      <c:catAx>
        <c:axId val="947116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71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71640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7116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209550</xdr:colOff>
      <xdr:row>26</xdr:row>
      <xdr:rowOff>133350</xdr:rowOff>
    </xdr:from>
    <xdr:to>
      <xdr:col>30</xdr:col>
      <xdr:colOff>676275</xdr:colOff>
      <xdr:row>41</xdr:row>
      <xdr:rowOff>85725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276225</xdr:colOff>
      <xdr:row>26</xdr:row>
      <xdr:rowOff>133350</xdr:rowOff>
    </xdr:from>
    <xdr:to>
      <xdr:col>38</xdr:col>
      <xdr:colOff>152400</xdr:colOff>
      <xdr:row>40</xdr:row>
      <xdr:rowOff>152400</xdr:rowOff>
    </xdr:to>
    <xdr:graphicFrame macro="">
      <xdr:nvGraphicFramePr>
        <xdr:cNvPr id="10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123825</xdr:colOff>
      <xdr:row>26</xdr:row>
      <xdr:rowOff>123825</xdr:rowOff>
    </xdr:from>
    <xdr:to>
      <xdr:col>45</xdr:col>
      <xdr:colOff>66675</xdr:colOff>
      <xdr:row>40</xdr:row>
      <xdr:rowOff>152400</xdr:rowOff>
    </xdr:to>
    <xdr:graphicFrame macro="">
      <xdr:nvGraphicFramePr>
        <xdr:cNvPr id="102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2:AV42"/>
  <sheetViews>
    <sheetView tabSelected="1" zoomScaleNormal="100" zoomScaleSheetLayoutView="100" workbookViewId="0"/>
  </sheetViews>
  <sheetFormatPr defaultRowHeight="13.5"/>
  <cols>
    <col min="1" max="1" width="2.25" style="1" customWidth="1"/>
    <col min="2" max="2" width="1.75" style="1" customWidth="1"/>
    <col min="3" max="3" width="1.625" style="1" customWidth="1"/>
    <col min="4" max="4" width="3" style="1" customWidth="1"/>
    <col min="5" max="5" width="11" style="1" customWidth="1"/>
    <col min="6" max="6" width="9.25" style="1" hidden="1" customWidth="1"/>
    <col min="7" max="10" width="9.25" style="1" bestFit="1" customWidth="1"/>
    <col min="11" max="11" width="7" style="1" hidden="1" customWidth="1"/>
    <col min="12" max="15" width="7" style="1" customWidth="1"/>
    <col min="16" max="16" width="7" style="1" hidden="1" customWidth="1"/>
    <col min="17" max="19" width="7" style="1" customWidth="1"/>
    <col min="20" max="21" width="9" style="1"/>
    <col min="22" max="22" width="1.75" style="1" hidden="1" customWidth="1"/>
    <col min="23" max="23" width="1.625" style="1" hidden="1" customWidth="1"/>
    <col min="24" max="24" width="3" style="1" hidden="1" customWidth="1"/>
    <col min="25" max="25" width="11" style="1" hidden="1" customWidth="1"/>
    <col min="26" max="30" width="9.25" style="1" hidden="1" customWidth="1"/>
    <col min="31" max="36" width="8.375" style="1" hidden="1" customWidth="1"/>
    <col min="37" max="39" width="9.125" style="1" hidden="1" customWidth="1"/>
    <col min="40" max="40" width="9.25" style="1" hidden="1" customWidth="1"/>
    <col min="41" max="44" width="7" style="1" hidden="1" customWidth="1"/>
    <col min="45" max="48" width="7.5" style="1" hidden="1" customWidth="1"/>
    <col min="49" max="55" width="0" style="1" hidden="1" customWidth="1"/>
    <col min="56" max="16384" width="9" style="1"/>
  </cols>
  <sheetData>
    <row r="2" spans="2:48" ht="19.5" customHeight="1" thickBot="1">
      <c r="B2" s="56" t="s">
        <v>0</v>
      </c>
      <c r="V2" s="1" t="s">
        <v>1</v>
      </c>
      <c r="AR2" s="2"/>
    </row>
    <row r="3" spans="2:48" s="4" customFormat="1">
      <c r="B3" s="57"/>
      <c r="C3" s="57"/>
      <c r="D3" s="57"/>
      <c r="E3" s="57"/>
      <c r="F3" s="58"/>
      <c r="G3" s="59" t="s">
        <v>2</v>
      </c>
      <c r="H3" s="60"/>
      <c r="I3" s="60"/>
      <c r="J3" s="60"/>
      <c r="K3" s="58"/>
      <c r="L3" s="59" t="s">
        <v>3</v>
      </c>
      <c r="M3" s="60"/>
      <c r="N3" s="60"/>
      <c r="O3" s="61"/>
      <c r="P3" s="58"/>
      <c r="Q3" s="59" t="s">
        <v>4</v>
      </c>
      <c r="R3" s="60"/>
      <c r="S3" s="60"/>
      <c r="V3" s="3"/>
      <c r="W3" s="3"/>
      <c r="X3" s="3"/>
      <c r="Y3" s="3"/>
      <c r="Z3" s="5" t="s">
        <v>2</v>
      </c>
      <c r="AA3" s="6"/>
      <c r="AB3" s="6"/>
      <c r="AC3" s="6"/>
      <c r="AD3" s="8"/>
      <c r="AE3" s="5" t="s">
        <v>3</v>
      </c>
      <c r="AF3" s="6"/>
      <c r="AG3" s="6"/>
      <c r="AH3" s="6"/>
      <c r="AI3" s="9"/>
      <c r="AJ3" s="10"/>
      <c r="AK3" s="5" t="s">
        <v>5</v>
      </c>
      <c r="AL3" s="6"/>
      <c r="AM3" s="6"/>
      <c r="AN3" s="9"/>
      <c r="AO3" s="5" t="s">
        <v>4</v>
      </c>
      <c r="AP3" s="6"/>
      <c r="AQ3" s="6"/>
      <c r="AR3" s="11"/>
      <c r="AS3" s="7" t="s">
        <v>4</v>
      </c>
      <c r="AT3" s="6"/>
      <c r="AU3" s="6"/>
      <c r="AV3" s="9"/>
    </row>
    <row r="4" spans="2:48" s="4" customFormat="1">
      <c r="B4" s="62"/>
      <c r="C4" s="62"/>
      <c r="D4" s="62"/>
      <c r="E4" s="62"/>
      <c r="F4" s="63" t="s">
        <v>6</v>
      </c>
      <c r="G4" s="63" t="s">
        <v>7</v>
      </c>
      <c r="H4" s="64" t="s">
        <v>8</v>
      </c>
      <c r="I4" s="64" t="s">
        <v>9</v>
      </c>
      <c r="J4" s="64" t="s">
        <v>10</v>
      </c>
      <c r="K4" s="63" t="s">
        <v>6</v>
      </c>
      <c r="L4" s="63" t="s">
        <v>7</v>
      </c>
      <c r="M4" s="64" t="s">
        <v>8</v>
      </c>
      <c r="N4" s="64" t="s">
        <v>9</v>
      </c>
      <c r="O4" s="65" t="s">
        <v>10</v>
      </c>
      <c r="P4" s="64" t="s">
        <v>26</v>
      </c>
      <c r="Q4" s="64" t="s">
        <v>27</v>
      </c>
      <c r="R4" s="64" t="s">
        <v>28</v>
      </c>
      <c r="S4" s="64" t="s">
        <v>29</v>
      </c>
      <c r="V4" s="12"/>
      <c r="W4" s="12"/>
      <c r="X4" s="12"/>
      <c r="Y4" s="12"/>
      <c r="Z4" s="13" t="s">
        <v>6</v>
      </c>
      <c r="AA4" s="14" t="s">
        <v>7</v>
      </c>
      <c r="AB4" s="14" t="s">
        <v>8</v>
      </c>
      <c r="AC4" s="14" t="s">
        <v>9</v>
      </c>
      <c r="AD4" s="15" t="s">
        <v>10</v>
      </c>
      <c r="AE4" s="13" t="s">
        <v>6</v>
      </c>
      <c r="AF4" s="14" t="s">
        <v>7</v>
      </c>
      <c r="AG4" s="14" t="s">
        <v>8</v>
      </c>
      <c r="AH4" s="14" t="s">
        <v>9</v>
      </c>
      <c r="AI4" s="15" t="s">
        <v>10</v>
      </c>
      <c r="AJ4" s="14" t="s">
        <v>11</v>
      </c>
      <c r="AK4" s="13" t="s">
        <v>12</v>
      </c>
      <c r="AL4" s="14" t="s">
        <v>13</v>
      </c>
      <c r="AM4" s="14" t="s">
        <v>14</v>
      </c>
      <c r="AN4" s="15" t="s">
        <v>15</v>
      </c>
      <c r="AO4" s="13" t="s">
        <v>12</v>
      </c>
      <c r="AP4" s="14" t="s">
        <v>13</v>
      </c>
      <c r="AQ4" s="14" t="s">
        <v>14</v>
      </c>
      <c r="AR4" s="15" t="s">
        <v>15</v>
      </c>
      <c r="AS4" s="13" t="s">
        <v>12</v>
      </c>
      <c r="AT4" s="14" t="s">
        <v>13</v>
      </c>
      <c r="AU4" s="14" t="s">
        <v>14</v>
      </c>
      <c r="AV4" s="15" t="s">
        <v>15</v>
      </c>
    </row>
    <row r="5" spans="2:48" s="4" customFormat="1">
      <c r="B5" s="66" t="s">
        <v>16</v>
      </c>
      <c r="C5" s="66"/>
      <c r="D5" s="66"/>
      <c r="E5" s="66"/>
      <c r="F5" s="67">
        <v>563615</v>
      </c>
      <c r="G5" s="67">
        <v>581046</v>
      </c>
      <c r="H5" s="68">
        <v>594317</v>
      </c>
      <c r="I5" s="68">
        <v>568592</v>
      </c>
      <c r="J5" s="68">
        <v>540905</v>
      </c>
      <c r="K5" s="69">
        <f t="shared" ref="K5:O11" si="0">F5/F$5*100</f>
        <v>100</v>
      </c>
      <c r="L5" s="69">
        <f t="shared" si="0"/>
        <v>100</v>
      </c>
      <c r="M5" s="70">
        <f t="shared" si="0"/>
        <v>100</v>
      </c>
      <c r="N5" s="70">
        <f t="shared" si="0"/>
        <v>100</v>
      </c>
      <c r="O5" s="71">
        <f t="shared" si="0"/>
        <v>100</v>
      </c>
      <c r="P5" s="72">
        <f t="shared" ref="P5:S11" si="1">(G5-F5)/F5*100</f>
        <v>3.0927139980305705</v>
      </c>
      <c r="Q5" s="72">
        <f t="shared" si="1"/>
        <v>2.2839844005466006</v>
      </c>
      <c r="R5" s="72">
        <f t="shared" si="1"/>
        <v>-4.32849809108607</v>
      </c>
      <c r="S5" s="72">
        <f t="shared" si="1"/>
        <v>-4.8693966851450599</v>
      </c>
      <c r="V5" s="16" t="s">
        <v>16</v>
      </c>
      <c r="W5" s="17"/>
      <c r="X5" s="17"/>
      <c r="Y5" s="17"/>
      <c r="Z5" s="18">
        <v>563615</v>
      </c>
      <c r="AA5" s="19">
        <v>581046</v>
      </c>
      <c r="AB5" s="19">
        <v>594317</v>
      </c>
      <c r="AC5" s="19">
        <v>568592</v>
      </c>
      <c r="AD5" s="24">
        <v>540905</v>
      </c>
      <c r="AE5" s="20">
        <f t="shared" ref="AE5:AI11" si="2">Z5/Z$5*100</f>
        <v>100</v>
      </c>
      <c r="AF5" s="21">
        <f t="shared" si="2"/>
        <v>100</v>
      </c>
      <c r="AG5" s="21">
        <f t="shared" si="2"/>
        <v>100</v>
      </c>
      <c r="AH5" s="21">
        <f t="shared" si="2"/>
        <v>100</v>
      </c>
      <c r="AI5" s="22">
        <f t="shared" si="2"/>
        <v>100</v>
      </c>
      <c r="AJ5" s="21">
        <v>100</v>
      </c>
      <c r="AK5" s="25">
        <f t="shared" ref="AK5:AN11" si="3">AA5-Z5</f>
        <v>17431</v>
      </c>
      <c r="AL5" s="26">
        <f t="shared" si="3"/>
        <v>13271</v>
      </c>
      <c r="AM5" s="26">
        <f t="shared" si="3"/>
        <v>-25725</v>
      </c>
      <c r="AN5" s="27">
        <f t="shared" si="3"/>
        <v>-27687</v>
      </c>
      <c r="AO5" s="28">
        <f t="shared" ref="AO5:AR11" si="4">(AA5-Z5)/Z5*100</f>
        <v>3.0927139980305705</v>
      </c>
      <c r="AP5" s="23">
        <f t="shared" si="4"/>
        <v>2.2839844005466006</v>
      </c>
      <c r="AQ5" s="23">
        <f t="shared" si="4"/>
        <v>-4.32849809108607</v>
      </c>
      <c r="AR5" s="29">
        <f t="shared" si="4"/>
        <v>-4.8693966851450599</v>
      </c>
      <c r="AS5" s="20">
        <f t="shared" ref="AS5:AV11" si="5">+AE5-AF5</f>
        <v>0</v>
      </c>
      <c r="AT5" s="21">
        <f t="shared" si="5"/>
        <v>0</v>
      </c>
      <c r="AU5" s="21">
        <f t="shared" si="5"/>
        <v>0</v>
      </c>
      <c r="AV5" s="22">
        <f t="shared" si="5"/>
        <v>0</v>
      </c>
    </row>
    <row r="6" spans="2:48" s="4" customFormat="1">
      <c r="B6" s="73"/>
      <c r="C6" s="73" t="s">
        <v>17</v>
      </c>
      <c r="D6" s="73"/>
      <c r="E6" s="73"/>
      <c r="F6" s="74">
        <v>133596</v>
      </c>
      <c r="G6" s="74">
        <v>120184</v>
      </c>
      <c r="H6" s="75">
        <v>100572</v>
      </c>
      <c r="I6" s="75">
        <v>88204</v>
      </c>
      <c r="J6" s="75">
        <v>76253</v>
      </c>
      <c r="K6" s="76">
        <f t="shared" si="0"/>
        <v>23.703414564906897</v>
      </c>
      <c r="L6" s="76">
        <f t="shared" si="0"/>
        <v>20.684076647976234</v>
      </c>
      <c r="M6" s="77">
        <f t="shared" si="0"/>
        <v>16.922282216392933</v>
      </c>
      <c r="N6" s="77">
        <f t="shared" si="0"/>
        <v>15.512705067957341</v>
      </c>
      <c r="O6" s="78">
        <f t="shared" si="0"/>
        <v>14.097299895545429</v>
      </c>
      <c r="P6" s="79">
        <f t="shared" si="1"/>
        <v>-10.039222731219498</v>
      </c>
      <c r="Q6" s="79">
        <f t="shared" si="1"/>
        <v>-16.318311921720031</v>
      </c>
      <c r="R6" s="79">
        <f t="shared" si="1"/>
        <v>-12.297657399673865</v>
      </c>
      <c r="S6" s="79">
        <f t="shared" si="1"/>
        <v>-13.549272141852978</v>
      </c>
      <c r="V6" s="30"/>
      <c r="W6" s="30" t="s">
        <v>17</v>
      </c>
      <c r="X6" s="30"/>
      <c r="Y6" s="30"/>
      <c r="Z6" s="31">
        <v>133596</v>
      </c>
      <c r="AA6" s="32">
        <v>120184</v>
      </c>
      <c r="AB6" s="32">
        <v>100572</v>
      </c>
      <c r="AC6" s="32">
        <v>88204</v>
      </c>
      <c r="AD6" s="37">
        <v>76253</v>
      </c>
      <c r="AE6" s="33">
        <f t="shared" si="2"/>
        <v>23.703414564906897</v>
      </c>
      <c r="AF6" s="34">
        <f t="shared" si="2"/>
        <v>20.684076647976234</v>
      </c>
      <c r="AG6" s="34">
        <f t="shared" si="2"/>
        <v>16.922282216392933</v>
      </c>
      <c r="AH6" s="34">
        <f t="shared" si="2"/>
        <v>15.512705067957341</v>
      </c>
      <c r="AI6" s="35">
        <f t="shared" si="2"/>
        <v>14.097299895545429</v>
      </c>
      <c r="AJ6" s="34">
        <v>11.3</v>
      </c>
      <c r="AK6" s="38">
        <f t="shared" si="3"/>
        <v>-13412</v>
      </c>
      <c r="AL6" s="39">
        <f t="shared" si="3"/>
        <v>-19612</v>
      </c>
      <c r="AM6" s="39">
        <f t="shared" si="3"/>
        <v>-12368</v>
      </c>
      <c r="AN6" s="40">
        <f t="shared" si="3"/>
        <v>-11951</v>
      </c>
      <c r="AO6" s="41">
        <f t="shared" si="4"/>
        <v>-10.039222731219498</v>
      </c>
      <c r="AP6" s="36">
        <f t="shared" si="4"/>
        <v>-16.318311921720031</v>
      </c>
      <c r="AQ6" s="36">
        <f t="shared" si="4"/>
        <v>-12.297657399673865</v>
      </c>
      <c r="AR6" s="42">
        <f t="shared" si="4"/>
        <v>-13.549272141852978</v>
      </c>
      <c r="AS6" s="33">
        <f t="shared" si="5"/>
        <v>3.0193379169306631</v>
      </c>
      <c r="AT6" s="34">
        <f t="shared" si="5"/>
        <v>3.7617944315833007</v>
      </c>
      <c r="AU6" s="34">
        <f t="shared" si="5"/>
        <v>1.4095771484355915</v>
      </c>
      <c r="AV6" s="35">
        <f t="shared" si="5"/>
        <v>1.4154051724119121</v>
      </c>
    </row>
    <row r="7" spans="2:48" s="4" customFormat="1">
      <c r="B7" s="73"/>
      <c r="C7" s="73" t="s">
        <v>18</v>
      </c>
      <c r="D7" s="73"/>
      <c r="E7" s="73"/>
      <c r="F7" s="74">
        <f>SUM(F8:F9)</f>
        <v>430019</v>
      </c>
      <c r="G7" s="74">
        <f>SUM(G8:G9)</f>
        <v>460862</v>
      </c>
      <c r="H7" s="75">
        <f>SUM(H8:H9)</f>
        <v>493745</v>
      </c>
      <c r="I7" s="75">
        <f>SUM(I8:I9)</f>
        <v>480388</v>
      </c>
      <c r="J7" s="75">
        <f>SUM(J8:J9)</f>
        <v>464652</v>
      </c>
      <c r="K7" s="76">
        <f t="shared" si="0"/>
        <v>76.296585435093107</v>
      </c>
      <c r="L7" s="76">
        <f t="shared" si="0"/>
        <v>79.315923352023759</v>
      </c>
      <c r="M7" s="77">
        <f t="shared" si="0"/>
        <v>83.077717783607056</v>
      </c>
      <c r="N7" s="77">
        <f t="shared" si="0"/>
        <v>84.487294932042659</v>
      </c>
      <c r="O7" s="78">
        <f t="shared" si="0"/>
        <v>85.902700104454581</v>
      </c>
      <c r="P7" s="79">
        <f t="shared" si="1"/>
        <v>7.1724737744146188</v>
      </c>
      <c r="Q7" s="79">
        <f t="shared" si="1"/>
        <v>7.1351076895035819</v>
      </c>
      <c r="R7" s="79">
        <f t="shared" si="1"/>
        <v>-2.7052425847350356</v>
      </c>
      <c r="S7" s="79">
        <f t="shared" si="1"/>
        <v>-3.2756854875642194</v>
      </c>
      <c r="V7" s="30"/>
      <c r="W7" s="30" t="s">
        <v>18</v>
      </c>
      <c r="X7" s="30"/>
      <c r="Y7" s="30"/>
      <c r="Z7" s="31">
        <f>SUM(Z8:Z9)</f>
        <v>430019</v>
      </c>
      <c r="AA7" s="32">
        <f>SUM(AA8:AA9)</f>
        <v>460862</v>
      </c>
      <c r="AB7" s="32">
        <f>SUM(AB8:AB9)</f>
        <v>493745</v>
      </c>
      <c r="AC7" s="32">
        <f>SUM(AC8:AC9)</f>
        <v>480388</v>
      </c>
      <c r="AD7" s="37">
        <f>SUM(AD8:AD9)</f>
        <v>464652</v>
      </c>
      <c r="AE7" s="33">
        <f t="shared" si="2"/>
        <v>76.296585435093107</v>
      </c>
      <c r="AF7" s="34">
        <f t="shared" si="2"/>
        <v>79.315923352023759</v>
      </c>
      <c r="AG7" s="34">
        <f t="shared" si="2"/>
        <v>83.077717783607056</v>
      </c>
      <c r="AH7" s="34">
        <f t="shared" si="2"/>
        <v>84.487294932042659</v>
      </c>
      <c r="AI7" s="35">
        <f t="shared" si="2"/>
        <v>85.902700104454581</v>
      </c>
      <c r="AJ7" s="34">
        <v>88.7</v>
      </c>
      <c r="AK7" s="38">
        <f t="shared" si="3"/>
        <v>30843</v>
      </c>
      <c r="AL7" s="39">
        <f t="shared" si="3"/>
        <v>32883</v>
      </c>
      <c r="AM7" s="39">
        <f t="shared" si="3"/>
        <v>-13357</v>
      </c>
      <c r="AN7" s="40">
        <f t="shared" si="3"/>
        <v>-15736</v>
      </c>
      <c r="AO7" s="41">
        <f t="shared" si="4"/>
        <v>7.1724737744146188</v>
      </c>
      <c r="AP7" s="36">
        <f t="shared" si="4"/>
        <v>7.1351076895035819</v>
      </c>
      <c r="AQ7" s="36">
        <f t="shared" si="4"/>
        <v>-2.7052425847350356</v>
      </c>
      <c r="AR7" s="42">
        <f t="shared" si="4"/>
        <v>-3.2756854875642194</v>
      </c>
      <c r="AS7" s="33">
        <f t="shared" si="5"/>
        <v>-3.0193379169306525</v>
      </c>
      <c r="AT7" s="34">
        <f t="shared" si="5"/>
        <v>-3.7617944315832972</v>
      </c>
      <c r="AU7" s="34">
        <f t="shared" si="5"/>
        <v>-1.4095771484356021</v>
      </c>
      <c r="AV7" s="35">
        <f t="shared" si="5"/>
        <v>-1.4154051724119228</v>
      </c>
    </row>
    <row r="8" spans="2:48" s="4" customFormat="1">
      <c r="B8" s="73"/>
      <c r="C8" s="73"/>
      <c r="D8" s="73" t="s">
        <v>19</v>
      </c>
      <c r="E8" s="73"/>
      <c r="F8" s="74">
        <v>277557</v>
      </c>
      <c r="G8" s="74">
        <v>293603</v>
      </c>
      <c r="H8" s="75">
        <v>308642</v>
      </c>
      <c r="I8" s="75">
        <v>291143</v>
      </c>
      <c r="J8" s="75">
        <v>274521</v>
      </c>
      <c r="K8" s="76">
        <f t="shared" si="0"/>
        <v>49.245850447557288</v>
      </c>
      <c r="L8" s="76">
        <f t="shared" si="0"/>
        <v>50.530078513577237</v>
      </c>
      <c r="M8" s="77">
        <f t="shared" si="0"/>
        <v>51.932217991408628</v>
      </c>
      <c r="N8" s="77">
        <f t="shared" si="0"/>
        <v>51.204202662014239</v>
      </c>
      <c r="O8" s="78">
        <f t="shared" si="0"/>
        <v>50.752165352511071</v>
      </c>
      <c r="P8" s="79">
        <f t="shared" si="1"/>
        <v>5.7811548618842252</v>
      </c>
      <c r="Q8" s="79">
        <f t="shared" si="1"/>
        <v>5.1222228655701745</v>
      </c>
      <c r="R8" s="79">
        <f t="shared" si="1"/>
        <v>-5.6696755464259567</v>
      </c>
      <c r="S8" s="79">
        <f t="shared" si="1"/>
        <v>-5.7092219287429202</v>
      </c>
      <c r="V8" s="30"/>
      <c r="W8" s="30"/>
      <c r="X8" s="30" t="s">
        <v>19</v>
      </c>
      <c r="Y8" s="30"/>
      <c r="Z8" s="31">
        <v>277557</v>
      </c>
      <c r="AA8" s="32">
        <v>293603</v>
      </c>
      <c r="AB8" s="32">
        <v>308642</v>
      </c>
      <c r="AC8" s="32">
        <v>291143</v>
      </c>
      <c r="AD8" s="37">
        <v>274521</v>
      </c>
      <c r="AE8" s="33">
        <f t="shared" si="2"/>
        <v>49.245850447557288</v>
      </c>
      <c r="AF8" s="34">
        <f t="shared" si="2"/>
        <v>50.530078513577237</v>
      </c>
      <c r="AG8" s="34">
        <f t="shared" si="2"/>
        <v>51.932217991408628</v>
      </c>
      <c r="AH8" s="34">
        <f t="shared" si="2"/>
        <v>51.204202662014239</v>
      </c>
      <c r="AI8" s="35">
        <f t="shared" si="2"/>
        <v>50.752165352511071</v>
      </c>
      <c r="AJ8" s="34">
        <v>46.3</v>
      </c>
      <c r="AK8" s="38">
        <f t="shared" si="3"/>
        <v>16046</v>
      </c>
      <c r="AL8" s="39">
        <f t="shared" si="3"/>
        <v>15039</v>
      </c>
      <c r="AM8" s="39">
        <f t="shared" si="3"/>
        <v>-17499</v>
      </c>
      <c r="AN8" s="40">
        <f t="shared" si="3"/>
        <v>-16622</v>
      </c>
      <c r="AO8" s="41">
        <f t="shared" si="4"/>
        <v>5.7811548618842252</v>
      </c>
      <c r="AP8" s="36">
        <f t="shared" si="4"/>
        <v>5.1222228655701745</v>
      </c>
      <c r="AQ8" s="36">
        <f t="shared" si="4"/>
        <v>-5.6696755464259567</v>
      </c>
      <c r="AR8" s="42">
        <f t="shared" si="4"/>
        <v>-5.7092219287429202</v>
      </c>
      <c r="AS8" s="33">
        <f t="shared" si="5"/>
        <v>-1.2842280660199492</v>
      </c>
      <c r="AT8" s="34">
        <f t="shared" si="5"/>
        <v>-1.4021394778313905</v>
      </c>
      <c r="AU8" s="34">
        <f t="shared" si="5"/>
        <v>0.72801532939438829</v>
      </c>
      <c r="AV8" s="35">
        <f t="shared" si="5"/>
        <v>0.45203730950316867</v>
      </c>
    </row>
    <row r="9" spans="2:48" s="4" customFormat="1">
      <c r="B9" s="73"/>
      <c r="C9" s="73"/>
      <c r="D9" s="73" t="s">
        <v>30</v>
      </c>
      <c r="E9" s="73"/>
      <c r="F9" s="74">
        <f>SUM(F10:F11)</f>
        <v>152462</v>
      </c>
      <c r="G9" s="74">
        <f>SUM(G10:G11)</f>
        <v>167259</v>
      </c>
      <c r="H9" s="75">
        <f>SUM(H10:H11)</f>
        <v>185103</v>
      </c>
      <c r="I9" s="75">
        <f>SUM(I10:I11)</f>
        <v>189245</v>
      </c>
      <c r="J9" s="75">
        <f>SUM(J10:J11)</f>
        <v>190131</v>
      </c>
      <c r="K9" s="76">
        <f t="shared" si="0"/>
        <v>27.050734987535819</v>
      </c>
      <c r="L9" s="76">
        <f t="shared" si="0"/>
        <v>28.785844838446529</v>
      </c>
      <c r="M9" s="77">
        <f t="shared" si="0"/>
        <v>31.145499792198439</v>
      </c>
      <c r="N9" s="77">
        <f t="shared" si="0"/>
        <v>33.283092270028419</v>
      </c>
      <c r="O9" s="78">
        <f t="shared" si="0"/>
        <v>35.150534751943503</v>
      </c>
      <c r="P9" s="79">
        <f t="shared" si="1"/>
        <v>9.7053692067531596</v>
      </c>
      <c r="Q9" s="79">
        <f t="shared" si="1"/>
        <v>10.668484207127868</v>
      </c>
      <c r="R9" s="79">
        <f t="shared" si="1"/>
        <v>2.2376730793125987</v>
      </c>
      <c r="S9" s="79">
        <f t="shared" si="1"/>
        <v>0.4681761737430315</v>
      </c>
      <c r="V9" s="30"/>
      <c r="W9" s="30"/>
      <c r="X9" s="30" t="s">
        <v>20</v>
      </c>
      <c r="Y9" s="30"/>
      <c r="Z9" s="31">
        <f>SUM(Z10:Z11)</f>
        <v>152462</v>
      </c>
      <c r="AA9" s="32">
        <f>SUM(AA10:AA11)</f>
        <v>167259</v>
      </c>
      <c r="AB9" s="32">
        <f>SUM(AB10:AB11)</f>
        <v>185103</v>
      </c>
      <c r="AC9" s="32">
        <f>SUM(AC10:AC11)</f>
        <v>189245</v>
      </c>
      <c r="AD9" s="37">
        <f>SUM(AD10:AD11)</f>
        <v>190131</v>
      </c>
      <c r="AE9" s="33">
        <f t="shared" si="2"/>
        <v>27.050734987535819</v>
      </c>
      <c r="AF9" s="34">
        <f t="shared" si="2"/>
        <v>28.785844838446529</v>
      </c>
      <c r="AG9" s="34">
        <f t="shared" si="2"/>
        <v>31.145499792198439</v>
      </c>
      <c r="AH9" s="34">
        <f t="shared" si="2"/>
        <v>33.283092270028419</v>
      </c>
      <c r="AI9" s="35">
        <f t="shared" si="2"/>
        <v>35.150534751943503</v>
      </c>
      <c r="AJ9" s="34">
        <v>42.4</v>
      </c>
      <c r="AK9" s="38">
        <f t="shared" si="3"/>
        <v>14797</v>
      </c>
      <c r="AL9" s="39">
        <f t="shared" si="3"/>
        <v>17844</v>
      </c>
      <c r="AM9" s="39">
        <f t="shared" si="3"/>
        <v>4142</v>
      </c>
      <c r="AN9" s="40">
        <f t="shared" si="3"/>
        <v>886</v>
      </c>
      <c r="AO9" s="41">
        <f t="shared" si="4"/>
        <v>9.7053692067531596</v>
      </c>
      <c r="AP9" s="36">
        <f t="shared" si="4"/>
        <v>10.668484207127868</v>
      </c>
      <c r="AQ9" s="36">
        <f t="shared" si="4"/>
        <v>2.2376730793125987</v>
      </c>
      <c r="AR9" s="42">
        <f t="shared" si="4"/>
        <v>0.4681761737430315</v>
      </c>
      <c r="AS9" s="33">
        <f t="shared" si="5"/>
        <v>-1.7351098509107103</v>
      </c>
      <c r="AT9" s="34">
        <f t="shared" si="5"/>
        <v>-2.3596549537519103</v>
      </c>
      <c r="AU9" s="34">
        <f t="shared" si="5"/>
        <v>-2.1375924778299797</v>
      </c>
      <c r="AV9" s="35">
        <f t="shared" si="5"/>
        <v>-1.8674424819150843</v>
      </c>
    </row>
    <row r="10" spans="2:48" s="4" customFormat="1">
      <c r="B10" s="73"/>
      <c r="C10" s="73"/>
      <c r="D10" s="73"/>
      <c r="E10" s="73" t="s">
        <v>31</v>
      </c>
      <c r="F10" s="74">
        <v>146968</v>
      </c>
      <c r="G10" s="74">
        <v>161147</v>
      </c>
      <c r="H10" s="75">
        <v>178579</v>
      </c>
      <c r="I10" s="75">
        <v>182413</v>
      </c>
      <c r="J10" s="75">
        <v>182060</v>
      </c>
      <c r="K10" s="76">
        <f t="shared" si="0"/>
        <v>26.075956104787846</v>
      </c>
      <c r="L10" s="76">
        <f t="shared" si="0"/>
        <v>27.733948775140004</v>
      </c>
      <c r="M10" s="77">
        <f t="shared" si="0"/>
        <v>30.047769119846819</v>
      </c>
      <c r="N10" s="77">
        <f t="shared" si="0"/>
        <v>32.081527703520273</v>
      </c>
      <c r="O10" s="78">
        <f t="shared" si="0"/>
        <v>33.658405819875945</v>
      </c>
      <c r="P10" s="79">
        <f t="shared" si="1"/>
        <v>9.6476784061836582</v>
      </c>
      <c r="Q10" s="79">
        <f t="shared" si="1"/>
        <v>10.817452388192148</v>
      </c>
      <c r="R10" s="79">
        <f t="shared" si="1"/>
        <v>2.1469489693636987</v>
      </c>
      <c r="S10" s="79">
        <f t="shared" si="1"/>
        <v>-0.19351690943079713</v>
      </c>
      <c r="V10" s="30"/>
      <c r="W10" s="30"/>
      <c r="X10" s="30"/>
      <c r="Y10" s="30" t="s">
        <v>21</v>
      </c>
      <c r="Z10" s="31">
        <v>146968</v>
      </c>
      <c r="AA10" s="32">
        <v>161147</v>
      </c>
      <c r="AB10" s="32">
        <v>178579</v>
      </c>
      <c r="AC10" s="32">
        <v>182413</v>
      </c>
      <c r="AD10" s="37">
        <v>182060</v>
      </c>
      <c r="AE10" s="33">
        <f t="shared" si="2"/>
        <v>26.075956104787846</v>
      </c>
      <c r="AF10" s="34">
        <f t="shared" si="2"/>
        <v>27.733948775140004</v>
      </c>
      <c r="AG10" s="34">
        <f t="shared" si="2"/>
        <v>30.047769119846819</v>
      </c>
      <c r="AH10" s="34">
        <f t="shared" si="2"/>
        <v>32.081527703520273</v>
      </c>
      <c r="AI10" s="35">
        <f t="shared" si="2"/>
        <v>33.658405819875945</v>
      </c>
      <c r="AJ10" s="34">
        <v>33.9</v>
      </c>
      <c r="AK10" s="38">
        <f t="shared" si="3"/>
        <v>14179</v>
      </c>
      <c r="AL10" s="39">
        <f t="shared" si="3"/>
        <v>17432</v>
      </c>
      <c r="AM10" s="39">
        <f t="shared" si="3"/>
        <v>3834</v>
      </c>
      <c r="AN10" s="40">
        <f t="shared" si="3"/>
        <v>-353</v>
      </c>
      <c r="AO10" s="41">
        <f t="shared" si="4"/>
        <v>9.6476784061836582</v>
      </c>
      <c r="AP10" s="36">
        <f t="shared" si="4"/>
        <v>10.817452388192148</v>
      </c>
      <c r="AQ10" s="36">
        <f t="shared" si="4"/>
        <v>2.1469489693636987</v>
      </c>
      <c r="AR10" s="42">
        <f t="shared" si="4"/>
        <v>-0.19351690943079713</v>
      </c>
      <c r="AS10" s="33">
        <f t="shared" si="5"/>
        <v>-1.6579926703521579</v>
      </c>
      <c r="AT10" s="34">
        <f t="shared" si="5"/>
        <v>-2.3138203447068157</v>
      </c>
      <c r="AU10" s="34">
        <f t="shared" si="5"/>
        <v>-2.0337585836734533</v>
      </c>
      <c r="AV10" s="35">
        <f t="shared" si="5"/>
        <v>-1.5768781163556724</v>
      </c>
    </row>
    <row r="11" spans="2:48" s="4" customFormat="1">
      <c r="B11" s="73"/>
      <c r="C11" s="73"/>
      <c r="D11" s="73"/>
      <c r="E11" s="73" t="s">
        <v>32</v>
      </c>
      <c r="F11" s="74">
        <v>5494</v>
      </c>
      <c r="G11" s="74">
        <v>6112</v>
      </c>
      <c r="H11" s="75">
        <v>6524</v>
      </c>
      <c r="I11" s="75">
        <v>6832</v>
      </c>
      <c r="J11" s="75">
        <v>8071</v>
      </c>
      <c r="K11" s="76">
        <f t="shared" si="0"/>
        <v>0.97477888274797519</v>
      </c>
      <c r="L11" s="76">
        <f t="shared" si="0"/>
        <v>1.0518960633065197</v>
      </c>
      <c r="M11" s="77">
        <f t="shared" si="0"/>
        <v>1.0977306723516238</v>
      </c>
      <c r="N11" s="77">
        <f t="shared" si="0"/>
        <v>1.2015645665081465</v>
      </c>
      <c r="O11" s="78">
        <f t="shared" si="0"/>
        <v>1.4921289320675535</v>
      </c>
      <c r="P11" s="79">
        <f t="shared" si="1"/>
        <v>11.248634874408445</v>
      </c>
      <c r="Q11" s="79">
        <f t="shared" si="1"/>
        <v>6.7408376963350776</v>
      </c>
      <c r="R11" s="79">
        <f t="shared" si="1"/>
        <v>4.7210300429184553</v>
      </c>
      <c r="S11" s="79">
        <f t="shared" si="1"/>
        <v>18.135245901639344</v>
      </c>
      <c r="V11" s="30"/>
      <c r="W11" s="30"/>
      <c r="X11" s="30"/>
      <c r="Y11" s="30" t="s">
        <v>22</v>
      </c>
      <c r="Z11" s="31">
        <v>5494</v>
      </c>
      <c r="AA11" s="32">
        <v>6112</v>
      </c>
      <c r="AB11" s="32">
        <v>6524</v>
      </c>
      <c r="AC11" s="32">
        <v>6832</v>
      </c>
      <c r="AD11" s="37">
        <v>8071</v>
      </c>
      <c r="AE11" s="33">
        <f t="shared" si="2"/>
        <v>0.97477888274797519</v>
      </c>
      <c r="AF11" s="34">
        <f t="shared" si="2"/>
        <v>1.0518960633065197</v>
      </c>
      <c r="AG11" s="34">
        <f t="shared" si="2"/>
        <v>1.0977306723516238</v>
      </c>
      <c r="AH11" s="34">
        <f t="shared" si="2"/>
        <v>1.2015645665081465</v>
      </c>
      <c r="AI11" s="35">
        <f t="shared" si="2"/>
        <v>1.4921289320675535</v>
      </c>
      <c r="AJ11" s="34">
        <v>8.5</v>
      </c>
      <c r="AK11" s="38">
        <f t="shared" si="3"/>
        <v>618</v>
      </c>
      <c r="AL11" s="39">
        <f t="shared" si="3"/>
        <v>412</v>
      </c>
      <c r="AM11" s="39">
        <f t="shared" si="3"/>
        <v>308</v>
      </c>
      <c r="AN11" s="40">
        <f t="shared" si="3"/>
        <v>1239</v>
      </c>
      <c r="AO11" s="41">
        <f t="shared" si="4"/>
        <v>11.248634874408445</v>
      </c>
      <c r="AP11" s="36">
        <f t="shared" si="4"/>
        <v>6.7408376963350776</v>
      </c>
      <c r="AQ11" s="36">
        <f t="shared" si="4"/>
        <v>4.7210300429184553</v>
      </c>
      <c r="AR11" s="42">
        <f t="shared" si="4"/>
        <v>18.135245901639344</v>
      </c>
      <c r="AS11" s="33">
        <f t="shared" si="5"/>
        <v>-7.7117180558544551E-2</v>
      </c>
      <c r="AT11" s="34">
        <f t="shared" si="5"/>
        <v>-4.5834609045104058E-2</v>
      </c>
      <c r="AU11" s="34">
        <f t="shared" si="5"/>
        <v>-0.10383389415652267</v>
      </c>
      <c r="AV11" s="35">
        <f t="shared" si="5"/>
        <v>-0.29056436555940701</v>
      </c>
    </row>
    <row r="12" spans="2:48" s="4" customFormat="1" ht="9.75" customHeight="1">
      <c r="B12" s="73"/>
      <c r="C12" s="73"/>
      <c r="D12" s="73"/>
      <c r="E12" s="73"/>
      <c r="F12" s="74"/>
      <c r="G12" s="74"/>
      <c r="H12" s="75"/>
      <c r="I12" s="75"/>
      <c r="J12" s="75"/>
      <c r="K12" s="76"/>
      <c r="L12" s="76"/>
      <c r="M12" s="77"/>
      <c r="N12" s="77"/>
      <c r="O12" s="78"/>
      <c r="P12" s="79"/>
      <c r="Q12" s="79"/>
      <c r="R12" s="79"/>
      <c r="S12" s="79"/>
      <c r="V12" s="30"/>
      <c r="W12" s="30"/>
      <c r="X12" s="30"/>
      <c r="Y12" s="30"/>
      <c r="Z12" s="31"/>
      <c r="AA12" s="32"/>
      <c r="AB12" s="32"/>
      <c r="AC12" s="32"/>
      <c r="AD12" s="37"/>
      <c r="AE12" s="33"/>
      <c r="AF12" s="34"/>
      <c r="AG12" s="34"/>
      <c r="AH12" s="34"/>
      <c r="AI12" s="35"/>
      <c r="AJ12" s="34"/>
      <c r="AK12" s="41"/>
      <c r="AL12" s="36"/>
      <c r="AM12" s="36"/>
      <c r="AN12" s="42"/>
      <c r="AO12" s="41"/>
      <c r="AP12" s="36"/>
      <c r="AQ12" s="36"/>
      <c r="AR12" s="42"/>
      <c r="AS12" s="33"/>
      <c r="AT12" s="34"/>
      <c r="AU12" s="34"/>
      <c r="AV12" s="35"/>
    </row>
    <row r="13" spans="2:48" s="4" customFormat="1">
      <c r="B13" s="73" t="s">
        <v>33</v>
      </c>
      <c r="C13" s="73"/>
      <c r="D13" s="73"/>
      <c r="E13" s="73"/>
      <c r="F13" s="74">
        <v>501626</v>
      </c>
      <c r="G13" s="74">
        <v>510143</v>
      </c>
      <c r="H13" s="75">
        <v>527995</v>
      </c>
      <c r="I13" s="75">
        <v>511354</v>
      </c>
      <c r="J13" s="75">
        <v>490775</v>
      </c>
      <c r="K13" s="76">
        <f t="shared" ref="K13:O19" si="6">F13/F$13*100</f>
        <v>100</v>
      </c>
      <c r="L13" s="76">
        <f t="shared" si="6"/>
        <v>100</v>
      </c>
      <c r="M13" s="77">
        <f t="shared" si="6"/>
        <v>100</v>
      </c>
      <c r="N13" s="77">
        <f t="shared" si="6"/>
        <v>100</v>
      </c>
      <c r="O13" s="78">
        <f t="shared" si="6"/>
        <v>100</v>
      </c>
      <c r="P13" s="79">
        <f t="shared" ref="P13:S19" si="7">(G13-F13)/F13*100</f>
        <v>1.6978784991208591</v>
      </c>
      <c r="Q13" s="79">
        <f t="shared" si="7"/>
        <v>3.4994109494788721</v>
      </c>
      <c r="R13" s="79">
        <f t="shared" si="7"/>
        <v>-3.1517343914241609</v>
      </c>
      <c r="S13" s="79">
        <f t="shared" si="7"/>
        <v>-4.0244136156165791</v>
      </c>
      <c r="V13" s="30" t="s">
        <v>23</v>
      </c>
      <c r="W13" s="30"/>
      <c r="X13" s="30"/>
      <c r="Y13" s="30"/>
      <c r="Z13" s="31">
        <v>501626</v>
      </c>
      <c r="AA13" s="32">
        <v>510143</v>
      </c>
      <c r="AB13" s="32">
        <v>527995</v>
      </c>
      <c r="AC13" s="32">
        <v>511354</v>
      </c>
      <c r="AD13" s="37">
        <v>490775</v>
      </c>
      <c r="AE13" s="33">
        <f t="shared" ref="AE13:AI19" si="8">Z13/Z$13*100</f>
        <v>100</v>
      </c>
      <c r="AF13" s="34">
        <f t="shared" si="8"/>
        <v>100</v>
      </c>
      <c r="AG13" s="34">
        <f t="shared" si="8"/>
        <v>100</v>
      </c>
      <c r="AH13" s="34">
        <f t="shared" si="8"/>
        <v>100</v>
      </c>
      <c r="AI13" s="35">
        <f t="shared" si="8"/>
        <v>100</v>
      </c>
      <c r="AJ13" s="34"/>
      <c r="AK13" s="38">
        <f t="shared" ref="AK13:AN19" si="9">AA13-Z13</f>
        <v>8517</v>
      </c>
      <c r="AL13" s="39">
        <f t="shared" si="9"/>
        <v>17852</v>
      </c>
      <c r="AM13" s="39">
        <f t="shared" si="9"/>
        <v>-16641</v>
      </c>
      <c r="AN13" s="40">
        <f t="shared" si="9"/>
        <v>-20579</v>
      </c>
      <c r="AO13" s="41">
        <f t="shared" ref="AO13:AR19" si="10">(AA13-Z13)/Z13*100</f>
        <v>1.6978784991208591</v>
      </c>
      <c r="AP13" s="36">
        <f t="shared" si="10"/>
        <v>3.4994109494788721</v>
      </c>
      <c r="AQ13" s="36">
        <f t="shared" si="10"/>
        <v>-3.1517343914241609</v>
      </c>
      <c r="AR13" s="42">
        <f t="shared" si="10"/>
        <v>-4.0244136156165791</v>
      </c>
      <c r="AS13" s="33">
        <f t="shared" ref="AS13:AV19" si="11">+AE13-AF13</f>
        <v>0</v>
      </c>
      <c r="AT13" s="34">
        <f t="shared" si="11"/>
        <v>0</v>
      </c>
      <c r="AU13" s="34">
        <f t="shared" si="11"/>
        <v>0</v>
      </c>
      <c r="AV13" s="35">
        <f t="shared" si="11"/>
        <v>0</v>
      </c>
    </row>
    <row r="14" spans="2:48" s="4" customFormat="1">
      <c r="B14" s="73"/>
      <c r="C14" s="73" t="s">
        <v>17</v>
      </c>
      <c r="D14" s="73"/>
      <c r="E14" s="73"/>
      <c r="F14" s="74">
        <v>133596</v>
      </c>
      <c r="G14" s="74">
        <v>120184</v>
      </c>
      <c r="H14" s="75">
        <v>100572</v>
      </c>
      <c r="I14" s="75">
        <v>88204</v>
      </c>
      <c r="J14" s="75">
        <v>76253</v>
      </c>
      <c r="K14" s="76">
        <f t="shared" si="6"/>
        <v>26.632590814670692</v>
      </c>
      <c r="L14" s="76">
        <f t="shared" si="6"/>
        <v>23.558884469648707</v>
      </c>
      <c r="M14" s="77">
        <f t="shared" si="6"/>
        <v>19.047907650640632</v>
      </c>
      <c r="N14" s="77">
        <f t="shared" si="6"/>
        <v>17.249107272065928</v>
      </c>
      <c r="O14" s="78">
        <f t="shared" si="6"/>
        <v>15.537262492995771</v>
      </c>
      <c r="P14" s="79">
        <f t="shared" si="7"/>
        <v>-10.039222731219498</v>
      </c>
      <c r="Q14" s="79">
        <f t="shared" si="7"/>
        <v>-16.318311921720031</v>
      </c>
      <c r="R14" s="79">
        <f t="shared" si="7"/>
        <v>-12.297657399673865</v>
      </c>
      <c r="S14" s="79">
        <f t="shared" si="7"/>
        <v>-13.549272141852978</v>
      </c>
      <c r="V14" s="30"/>
      <c r="W14" s="30" t="s">
        <v>17</v>
      </c>
      <c r="X14" s="30"/>
      <c r="Y14" s="30"/>
      <c r="Z14" s="31">
        <v>133596</v>
      </c>
      <c r="AA14" s="32">
        <v>120184</v>
      </c>
      <c r="AB14" s="32">
        <v>100572</v>
      </c>
      <c r="AC14" s="32">
        <v>88204</v>
      </c>
      <c r="AD14" s="37">
        <v>76253</v>
      </c>
      <c r="AE14" s="33">
        <f t="shared" si="8"/>
        <v>26.632590814670692</v>
      </c>
      <c r="AF14" s="34">
        <f t="shared" si="8"/>
        <v>23.558884469648707</v>
      </c>
      <c r="AG14" s="34">
        <f t="shared" si="8"/>
        <v>19.047907650640632</v>
      </c>
      <c r="AH14" s="34">
        <f t="shared" si="8"/>
        <v>17.249107272065928</v>
      </c>
      <c r="AI14" s="35">
        <f t="shared" si="8"/>
        <v>15.537262492995771</v>
      </c>
      <c r="AJ14" s="34"/>
      <c r="AK14" s="38">
        <f t="shared" si="9"/>
        <v>-13412</v>
      </c>
      <c r="AL14" s="39">
        <f t="shared" si="9"/>
        <v>-19612</v>
      </c>
      <c r="AM14" s="39">
        <f t="shared" si="9"/>
        <v>-12368</v>
      </c>
      <c r="AN14" s="40">
        <f t="shared" si="9"/>
        <v>-11951</v>
      </c>
      <c r="AO14" s="41">
        <f t="shared" si="10"/>
        <v>-10.039222731219498</v>
      </c>
      <c r="AP14" s="36">
        <f t="shared" si="10"/>
        <v>-16.318311921720031</v>
      </c>
      <c r="AQ14" s="36">
        <f t="shared" si="10"/>
        <v>-12.297657399673865</v>
      </c>
      <c r="AR14" s="42">
        <f t="shared" si="10"/>
        <v>-13.549272141852978</v>
      </c>
      <c r="AS14" s="33">
        <f t="shared" si="11"/>
        <v>3.0737063450219857</v>
      </c>
      <c r="AT14" s="34">
        <f t="shared" si="11"/>
        <v>4.510976819008075</v>
      </c>
      <c r="AU14" s="34">
        <f t="shared" si="11"/>
        <v>1.798800378574704</v>
      </c>
      <c r="AV14" s="35">
        <f t="shared" si="11"/>
        <v>1.711844779070157</v>
      </c>
    </row>
    <row r="15" spans="2:48" s="4" customFormat="1">
      <c r="B15" s="73"/>
      <c r="C15" s="73" t="s">
        <v>18</v>
      </c>
      <c r="D15" s="73"/>
      <c r="E15" s="73"/>
      <c r="F15" s="74">
        <f>SUM(F16:F17)</f>
        <v>368030</v>
      </c>
      <c r="G15" s="74">
        <f>SUM(G16:G17)</f>
        <v>389959</v>
      </c>
      <c r="H15" s="75">
        <f>SUM(H16:H17)</f>
        <v>427423</v>
      </c>
      <c r="I15" s="75">
        <f>SUM(I16:I17)</f>
        <v>423150</v>
      </c>
      <c r="J15" s="75">
        <f>SUM(J16:J17)</f>
        <v>414522</v>
      </c>
      <c r="K15" s="76">
        <f t="shared" si="6"/>
        <v>73.367409185329308</v>
      </c>
      <c r="L15" s="76">
        <f t="shared" si="6"/>
        <v>76.441115530351283</v>
      </c>
      <c r="M15" s="77">
        <f t="shared" si="6"/>
        <v>80.952092349359376</v>
      </c>
      <c r="N15" s="77">
        <f t="shared" si="6"/>
        <v>82.750892727934072</v>
      </c>
      <c r="O15" s="78">
        <f t="shared" si="6"/>
        <v>84.462737507004221</v>
      </c>
      <c r="P15" s="79">
        <f t="shared" si="7"/>
        <v>5.9584816455180283</v>
      </c>
      <c r="Q15" s="79">
        <f t="shared" si="7"/>
        <v>9.607163830043671</v>
      </c>
      <c r="R15" s="79">
        <f t="shared" si="7"/>
        <v>-0.99971222886929345</v>
      </c>
      <c r="S15" s="79">
        <f t="shared" si="7"/>
        <v>-2.0389932647997164</v>
      </c>
      <c r="V15" s="30"/>
      <c r="W15" s="30" t="s">
        <v>18</v>
      </c>
      <c r="X15" s="30"/>
      <c r="Y15" s="30"/>
      <c r="Z15" s="31">
        <f>SUM(Z16:Z17)</f>
        <v>368030</v>
      </c>
      <c r="AA15" s="32">
        <f>SUM(AA16:AA17)</f>
        <v>389959</v>
      </c>
      <c r="AB15" s="32">
        <f>SUM(AB16:AB17)</f>
        <v>427423</v>
      </c>
      <c r="AC15" s="32">
        <f>SUM(AC16:AC17)</f>
        <v>423150</v>
      </c>
      <c r="AD15" s="37">
        <f>SUM(AD16:AD17)</f>
        <v>414522</v>
      </c>
      <c r="AE15" s="33">
        <f t="shared" si="8"/>
        <v>73.367409185329308</v>
      </c>
      <c r="AF15" s="34">
        <f t="shared" si="8"/>
        <v>76.441115530351283</v>
      </c>
      <c r="AG15" s="34">
        <f t="shared" si="8"/>
        <v>80.952092349359376</v>
      </c>
      <c r="AH15" s="34">
        <f t="shared" si="8"/>
        <v>82.750892727934072</v>
      </c>
      <c r="AI15" s="35">
        <f t="shared" si="8"/>
        <v>84.462737507004221</v>
      </c>
      <c r="AJ15" s="34"/>
      <c r="AK15" s="38">
        <f t="shared" si="9"/>
        <v>21929</v>
      </c>
      <c r="AL15" s="39">
        <f t="shared" si="9"/>
        <v>37464</v>
      </c>
      <c r="AM15" s="39">
        <f t="shared" si="9"/>
        <v>-4273</v>
      </c>
      <c r="AN15" s="40">
        <f t="shared" si="9"/>
        <v>-8628</v>
      </c>
      <c r="AO15" s="41">
        <f t="shared" si="10"/>
        <v>5.9584816455180283</v>
      </c>
      <c r="AP15" s="36">
        <f t="shared" si="10"/>
        <v>9.607163830043671</v>
      </c>
      <c r="AQ15" s="36">
        <f t="shared" si="10"/>
        <v>-0.99971222886929345</v>
      </c>
      <c r="AR15" s="42">
        <f t="shared" si="10"/>
        <v>-2.0389932647997164</v>
      </c>
      <c r="AS15" s="33">
        <f t="shared" si="11"/>
        <v>-3.073706345021975</v>
      </c>
      <c r="AT15" s="34">
        <f t="shared" si="11"/>
        <v>-4.5109768190080928</v>
      </c>
      <c r="AU15" s="34">
        <f t="shared" si="11"/>
        <v>-1.7988003785746969</v>
      </c>
      <c r="AV15" s="35">
        <f t="shared" si="11"/>
        <v>-1.7118447790701481</v>
      </c>
    </row>
    <row r="16" spans="2:48" s="4" customFormat="1">
      <c r="B16" s="73"/>
      <c r="C16" s="73"/>
      <c r="D16" s="73" t="s">
        <v>19</v>
      </c>
      <c r="E16" s="73"/>
      <c r="F16" s="74">
        <v>240129</v>
      </c>
      <c r="G16" s="74">
        <v>252118</v>
      </c>
      <c r="H16" s="75">
        <v>269461</v>
      </c>
      <c r="I16" s="75">
        <v>258993</v>
      </c>
      <c r="J16" s="75">
        <v>245211</v>
      </c>
      <c r="K16" s="76">
        <f t="shared" si="6"/>
        <v>47.870126349112688</v>
      </c>
      <c r="L16" s="76">
        <f t="shared" si="6"/>
        <v>49.421044687469987</v>
      </c>
      <c r="M16" s="77">
        <f t="shared" si="6"/>
        <v>51.034763586776386</v>
      </c>
      <c r="N16" s="77">
        <f t="shared" si="6"/>
        <v>50.648474442362826</v>
      </c>
      <c r="O16" s="78">
        <f t="shared" si="6"/>
        <v>49.964036472925478</v>
      </c>
      <c r="P16" s="79">
        <f t="shared" si="7"/>
        <v>4.9927330726401227</v>
      </c>
      <c r="Q16" s="79">
        <f t="shared" si="7"/>
        <v>6.8789217747245335</v>
      </c>
      <c r="R16" s="79">
        <f t="shared" si="7"/>
        <v>-3.8847922333844229</v>
      </c>
      <c r="S16" s="79">
        <f t="shared" si="7"/>
        <v>-5.321379342298826</v>
      </c>
      <c r="V16" s="30"/>
      <c r="W16" s="30"/>
      <c r="X16" s="30" t="s">
        <v>19</v>
      </c>
      <c r="Y16" s="30"/>
      <c r="Z16" s="31">
        <v>240129</v>
      </c>
      <c r="AA16" s="32">
        <v>252118</v>
      </c>
      <c r="AB16" s="32">
        <v>269461</v>
      </c>
      <c r="AC16" s="32">
        <v>258993</v>
      </c>
      <c r="AD16" s="37">
        <v>245211</v>
      </c>
      <c r="AE16" s="33">
        <f t="shared" si="8"/>
        <v>47.870126349112688</v>
      </c>
      <c r="AF16" s="34">
        <f t="shared" si="8"/>
        <v>49.421044687469987</v>
      </c>
      <c r="AG16" s="34">
        <f t="shared" si="8"/>
        <v>51.034763586776386</v>
      </c>
      <c r="AH16" s="34">
        <f t="shared" si="8"/>
        <v>50.648474442362826</v>
      </c>
      <c r="AI16" s="35">
        <f t="shared" si="8"/>
        <v>49.964036472925478</v>
      </c>
      <c r="AJ16" s="34"/>
      <c r="AK16" s="38">
        <f t="shared" si="9"/>
        <v>11989</v>
      </c>
      <c r="AL16" s="39">
        <f t="shared" si="9"/>
        <v>17343</v>
      </c>
      <c r="AM16" s="39">
        <f t="shared" si="9"/>
        <v>-10468</v>
      </c>
      <c r="AN16" s="40">
        <f t="shared" si="9"/>
        <v>-13782</v>
      </c>
      <c r="AO16" s="41">
        <f t="shared" si="10"/>
        <v>4.9927330726401227</v>
      </c>
      <c r="AP16" s="36">
        <f t="shared" si="10"/>
        <v>6.8789217747245335</v>
      </c>
      <c r="AQ16" s="36">
        <f t="shared" si="10"/>
        <v>-3.8847922333844229</v>
      </c>
      <c r="AR16" s="42">
        <f t="shared" si="10"/>
        <v>-5.321379342298826</v>
      </c>
      <c r="AS16" s="33">
        <f t="shared" si="11"/>
        <v>-1.5509183383572989</v>
      </c>
      <c r="AT16" s="34">
        <f t="shared" si="11"/>
        <v>-1.6137188993063987</v>
      </c>
      <c r="AU16" s="34">
        <f t="shared" si="11"/>
        <v>0.38628914441355988</v>
      </c>
      <c r="AV16" s="35">
        <f t="shared" si="11"/>
        <v>0.68443796943734725</v>
      </c>
    </row>
    <row r="17" spans="2:48" s="4" customFormat="1">
      <c r="B17" s="73"/>
      <c r="C17" s="73"/>
      <c r="D17" s="73" t="s">
        <v>30</v>
      </c>
      <c r="E17" s="73"/>
      <c r="F17" s="74">
        <v>127901</v>
      </c>
      <c r="G17" s="74">
        <f>SUM(G18:G19)</f>
        <v>137841</v>
      </c>
      <c r="H17" s="75">
        <f>SUM(H18:H19)</f>
        <v>157962</v>
      </c>
      <c r="I17" s="75">
        <f>SUM(I18:I19)</f>
        <v>164157</v>
      </c>
      <c r="J17" s="75">
        <f>SUM(J18:J19)</f>
        <v>169311</v>
      </c>
      <c r="K17" s="76">
        <f t="shared" si="6"/>
        <v>25.497282836216623</v>
      </c>
      <c r="L17" s="76">
        <f t="shared" si="6"/>
        <v>27.02007084288131</v>
      </c>
      <c r="M17" s="77">
        <f t="shared" si="6"/>
        <v>29.917328762582979</v>
      </c>
      <c r="N17" s="77">
        <f t="shared" si="6"/>
        <v>32.102418285571247</v>
      </c>
      <c r="O17" s="78">
        <f t="shared" si="6"/>
        <v>34.498701034078756</v>
      </c>
      <c r="P17" s="79">
        <f t="shared" si="7"/>
        <v>7.7716358746217784</v>
      </c>
      <c r="Q17" s="79">
        <f t="shared" si="7"/>
        <v>14.597253357128867</v>
      </c>
      <c r="R17" s="79">
        <f t="shared" si="7"/>
        <v>3.9218293007178939</v>
      </c>
      <c r="S17" s="79">
        <f t="shared" si="7"/>
        <v>3.1396772601838485</v>
      </c>
      <c r="V17" s="30"/>
      <c r="W17" s="30"/>
      <c r="X17" s="30" t="s">
        <v>20</v>
      </c>
      <c r="Y17" s="30"/>
      <c r="Z17" s="31">
        <v>127901</v>
      </c>
      <c r="AA17" s="32">
        <f>SUM(AA18:AA19)</f>
        <v>137841</v>
      </c>
      <c r="AB17" s="32">
        <f>SUM(AB18:AB19)</f>
        <v>157962</v>
      </c>
      <c r="AC17" s="32">
        <f>SUM(AC18:AC19)</f>
        <v>164157</v>
      </c>
      <c r="AD17" s="37">
        <f>SUM(AD18:AD19)</f>
        <v>169311</v>
      </c>
      <c r="AE17" s="33">
        <f t="shared" si="8"/>
        <v>25.497282836216623</v>
      </c>
      <c r="AF17" s="34">
        <f t="shared" si="8"/>
        <v>27.02007084288131</v>
      </c>
      <c r="AG17" s="34">
        <f t="shared" si="8"/>
        <v>29.917328762582979</v>
      </c>
      <c r="AH17" s="34">
        <f t="shared" si="8"/>
        <v>32.102418285571247</v>
      </c>
      <c r="AI17" s="35">
        <f t="shared" si="8"/>
        <v>34.498701034078756</v>
      </c>
      <c r="AJ17" s="34"/>
      <c r="AK17" s="38">
        <f t="shared" si="9"/>
        <v>9940</v>
      </c>
      <c r="AL17" s="39">
        <f t="shared" si="9"/>
        <v>20121</v>
      </c>
      <c r="AM17" s="39">
        <f t="shared" si="9"/>
        <v>6195</v>
      </c>
      <c r="AN17" s="40">
        <f t="shared" si="9"/>
        <v>5154</v>
      </c>
      <c r="AO17" s="41">
        <f t="shared" si="10"/>
        <v>7.7716358746217784</v>
      </c>
      <c r="AP17" s="36">
        <f t="shared" si="10"/>
        <v>14.597253357128867</v>
      </c>
      <c r="AQ17" s="36">
        <f t="shared" si="10"/>
        <v>3.9218293007178939</v>
      </c>
      <c r="AR17" s="42">
        <f t="shared" si="10"/>
        <v>3.1396772601838485</v>
      </c>
      <c r="AS17" s="33">
        <f t="shared" si="11"/>
        <v>-1.5227880066646868</v>
      </c>
      <c r="AT17" s="34">
        <f t="shared" si="11"/>
        <v>-2.8972579197016692</v>
      </c>
      <c r="AU17" s="34">
        <f t="shared" si="11"/>
        <v>-2.1850895229882674</v>
      </c>
      <c r="AV17" s="35">
        <f t="shared" si="11"/>
        <v>-2.3962827485075096</v>
      </c>
    </row>
    <row r="18" spans="2:48" s="4" customFormat="1">
      <c r="B18" s="73"/>
      <c r="C18" s="73"/>
      <c r="D18" s="73"/>
      <c r="E18" s="73" t="s">
        <v>31</v>
      </c>
      <c r="F18" s="74">
        <v>122806</v>
      </c>
      <c r="G18" s="74">
        <v>132774</v>
      </c>
      <c r="H18" s="75">
        <v>152892</v>
      </c>
      <c r="I18" s="75">
        <v>158546</v>
      </c>
      <c r="J18" s="75">
        <v>162808</v>
      </c>
      <c r="K18" s="76">
        <f t="shared" si="6"/>
        <v>24.481585882709428</v>
      </c>
      <c r="L18" s="76">
        <f t="shared" si="6"/>
        <v>26.026819930882127</v>
      </c>
      <c r="M18" s="77">
        <f t="shared" si="6"/>
        <v>28.957092396708301</v>
      </c>
      <c r="N18" s="77">
        <f t="shared" si="6"/>
        <v>31.005135385662381</v>
      </c>
      <c r="O18" s="78">
        <f t="shared" si="6"/>
        <v>33.173653914726707</v>
      </c>
      <c r="P18" s="79">
        <f t="shared" si="7"/>
        <v>8.1168672540429618</v>
      </c>
      <c r="Q18" s="79">
        <f t="shared" si="7"/>
        <v>15.152062903881783</v>
      </c>
      <c r="R18" s="79">
        <f t="shared" si="7"/>
        <v>3.6980352143997073</v>
      </c>
      <c r="S18" s="79">
        <f t="shared" si="7"/>
        <v>2.6881788250728493</v>
      </c>
      <c r="V18" s="30"/>
      <c r="W18" s="30"/>
      <c r="X18" s="30"/>
      <c r="Y18" s="30" t="s">
        <v>21</v>
      </c>
      <c r="Z18" s="31">
        <v>122806</v>
      </c>
      <c r="AA18" s="32">
        <v>132774</v>
      </c>
      <c r="AB18" s="32">
        <v>152892</v>
      </c>
      <c r="AC18" s="32">
        <v>158546</v>
      </c>
      <c r="AD18" s="37">
        <v>162808</v>
      </c>
      <c r="AE18" s="33">
        <f t="shared" si="8"/>
        <v>24.481585882709428</v>
      </c>
      <c r="AF18" s="34">
        <f t="shared" si="8"/>
        <v>26.026819930882127</v>
      </c>
      <c r="AG18" s="34">
        <f t="shared" si="8"/>
        <v>28.957092396708301</v>
      </c>
      <c r="AH18" s="34">
        <f t="shared" si="8"/>
        <v>31.005135385662381</v>
      </c>
      <c r="AI18" s="35">
        <f t="shared" si="8"/>
        <v>33.173653914726707</v>
      </c>
      <c r="AJ18" s="34"/>
      <c r="AK18" s="38">
        <f t="shared" si="9"/>
        <v>9968</v>
      </c>
      <c r="AL18" s="39">
        <f t="shared" si="9"/>
        <v>20118</v>
      </c>
      <c r="AM18" s="39">
        <f t="shared" si="9"/>
        <v>5654</v>
      </c>
      <c r="AN18" s="40">
        <f t="shared" si="9"/>
        <v>4262</v>
      </c>
      <c r="AO18" s="41">
        <f t="shared" si="10"/>
        <v>8.1168672540429618</v>
      </c>
      <c r="AP18" s="36">
        <f t="shared" si="10"/>
        <v>15.152062903881783</v>
      </c>
      <c r="AQ18" s="36">
        <f t="shared" si="10"/>
        <v>3.6980352143997073</v>
      </c>
      <c r="AR18" s="42">
        <f t="shared" si="10"/>
        <v>2.6881788250728493</v>
      </c>
      <c r="AS18" s="33">
        <f t="shared" si="11"/>
        <v>-1.5452340481726985</v>
      </c>
      <c r="AT18" s="34">
        <f t="shared" si="11"/>
        <v>-2.9302724658261745</v>
      </c>
      <c r="AU18" s="34">
        <f t="shared" si="11"/>
        <v>-2.0480429889540801</v>
      </c>
      <c r="AV18" s="35">
        <f t="shared" si="11"/>
        <v>-2.1685185290643254</v>
      </c>
    </row>
    <row r="19" spans="2:48" s="4" customFormat="1">
      <c r="B19" s="73"/>
      <c r="C19" s="73"/>
      <c r="D19" s="73"/>
      <c r="E19" s="73" t="s">
        <v>32</v>
      </c>
      <c r="F19" s="74">
        <v>5095</v>
      </c>
      <c r="G19" s="74">
        <v>5067</v>
      </c>
      <c r="H19" s="75">
        <v>5070</v>
      </c>
      <c r="I19" s="75">
        <v>5611</v>
      </c>
      <c r="J19" s="75">
        <v>6503</v>
      </c>
      <c r="K19" s="76">
        <f t="shared" si="6"/>
        <v>1.0156969535071947</v>
      </c>
      <c r="L19" s="76">
        <f t="shared" si="6"/>
        <v>0.99325091199918458</v>
      </c>
      <c r="M19" s="77">
        <f t="shared" si="6"/>
        <v>0.96023636587467687</v>
      </c>
      <c r="N19" s="77">
        <f t="shared" si="6"/>
        <v>1.0972828999088695</v>
      </c>
      <c r="O19" s="78">
        <f t="shared" si="6"/>
        <v>1.3250471193520452</v>
      </c>
      <c r="P19" s="79">
        <f t="shared" si="7"/>
        <v>-0.54955839057899902</v>
      </c>
      <c r="Q19" s="79">
        <f t="shared" si="7"/>
        <v>5.9206631142687975E-2</v>
      </c>
      <c r="R19" s="79">
        <f t="shared" si="7"/>
        <v>10.67061143984221</v>
      </c>
      <c r="S19" s="79">
        <f t="shared" si="7"/>
        <v>15.897344501871324</v>
      </c>
      <c r="V19" s="30"/>
      <c r="W19" s="30"/>
      <c r="X19" s="30"/>
      <c r="Y19" s="30" t="s">
        <v>22</v>
      </c>
      <c r="Z19" s="31">
        <v>5095</v>
      </c>
      <c r="AA19" s="32">
        <v>5067</v>
      </c>
      <c r="AB19" s="32">
        <v>5070</v>
      </c>
      <c r="AC19" s="32">
        <v>5611</v>
      </c>
      <c r="AD19" s="37">
        <v>6503</v>
      </c>
      <c r="AE19" s="33">
        <f t="shared" si="8"/>
        <v>1.0156969535071947</v>
      </c>
      <c r="AF19" s="34">
        <f t="shared" si="8"/>
        <v>0.99325091199918458</v>
      </c>
      <c r="AG19" s="34">
        <f t="shared" si="8"/>
        <v>0.96023636587467687</v>
      </c>
      <c r="AH19" s="34">
        <f t="shared" si="8"/>
        <v>1.0972828999088695</v>
      </c>
      <c r="AI19" s="35">
        <f t="shared" si="8"/>
        <v>1.3250471193520452</v>
      </c>
      <c r="AJ19" s="34"/>
      <c r="AK19" s="38">
        <f t="shared" si="9"/>
        <v>-28</v>
      </c>
      <c r="AL19" s="39">
        <f t="shared" si="9"/>
        <v>3</v>
      </c>
      <c r="AM19" s="39">
        <f t="shared" si="9"/>
        <v>541</v>
      </c>
      <c r="AN19" s="40">
        <f t="shared" si="9"/>
        <v>892</v>
      </c>
      <c r="AO19" s="41">
        <f t="shared" si="10"/>
        <v>-0.54955839057899902</v>
      </c>
      <c r="AP19" s="36">
        <f t="shared" si="10"/>
        <v>5.9206631142687975E-2</v>
      </c>
      <c r="AQ19" s="36">
        <f t="shared" si="10"/>
        <v>10.67061143984221</v>
      </c>
      <c r="AR19" s="42">
        <f t="shared" si="10"/>
        <v>15.897344501871324</v>
      </c>
      <c r="AS19" s="33">
        <f t="shared" si="11"/>
        <v>2.2446041508010106E-2</v>
      </c>
      <c r="AT19" s="34">
        <f t="shared" si="11"/>
        <v>3.3014546124507715E-2</v>
      </c>
      <c r="AU19" s="34">
        <f t="shared" si="11"/>
        <v>-0.13704653403419265</v>
      </c>
      <c r="AV19" s="35">
        <f t="shared" si="11"/>
        <v>-0.22776421944317571</v>
      </c>
    </row>
    <row r="20" spans="2:48" s="4" customFormat="1" ht="9.75" customHeight="1">
      <c r="B20" s="73"/>
      <c r="C20" s="73"/>
      <c r="D20" s="73"/>
      <c r="E20" s="73"/>
      <c r="F20" s="74"/>
      <c r="G20" s="74"/>
      <c r="H20" s="75"/>
      <c r="I20" s="75"/>
      <c r="J20" s="75"/>
      <c r="K20" s="76"/>
      <c r="L20" s="76"/>
      <c r="M20" s="77"/>
      <c r="N20" s="77"/>
      <c r="O20" s="78"/>
      <c r="P20" s="79"/>
      <c r="Q20" s="79"/>
      <c r="R20" s="79"/>
      <c r="S20" s="79"/>
      <c r="V20" s="30"/>
      <c r="W20" s="30"/>
      <c r="X20" s="30"/>
      <c r="Y20" s="30"/>
      <c r="Z20" s="31"/>
      <c r="AA20" s="32"/>
      <c r="AB20" s="32"/>
      <c r="AC20" s="32"/>
      <c r="AD20" s="37"/>
      <c r="AE20" s="33"/>
      <c r="AF20" s="34"/>
      <c r="AG20" s="34"/>
      <c r="AH20" s="34"/>
      <c r="AI20" s="35"/>
      <c r="AJ20" s="34"/>
      <c r="AK20" s="41"/>
      <c r="AL20" s="36"/>
      <c r="AM20" s="36"/>
      <c r="AN20" s="42"/>
      <c r="AO20" s="41"/>
      <c r="AP20" s="36"/>
      <c r="AQ20" s="36"/>
      <c r="AR20" s="42"/>
      <c r="AS20" s="33"/>
      <c r="AT20" s="34"/>
      <c r="AU20" s="34"/>
      <c r="AV20" s="35"/>
    </row>
    <row r="21" spans="2:48" s="4" customFormat="1">
      <c r="B21" s="73" t="s">
        <v>34</v>
      </c>
      <c r="C21" s="73"/>
      <c r="D21" s="73"/>
      <c r="E21" s="73"/>
      <c r="F21" s="74">
        <v>61989</v>
      </c>
      <c r="G21" s="74">
        <v>70903</v>
      </c>
      <c r="H21" s="75">
        <v>66322</v>
      </c>
      <c r="I21" s="75">
        <v>57238</v>
      </c>
      <c r="J21" s="75">
        <v>50130</v>
      </c>
      <c r="K21" s="76">
        <f t="shared" ref="K21:O25" si="12">F21/F$21*100</f>
        <v>100</v>
      </c>
      <c r="L21" s="76">
        <f t="shared" si="12"/>
        <v>100</v>
      </c>
      <c r="M21" s="77">
        <f t="shared" si="12"/>
        <v>100</v>
      </c>
      <c r="N21" s="77">
        <f t="shared" si="12"/>
        <v>100</v>
      </c>
      <c r="O21" s="78">
        <f t="shared" si="12"/>
        <v>100</v>
      </c>
      <c r="P21" s="79">
        <f t="shared" ref="P21:S25" si="13">(G21-F21)/F21*100</f>
        <v>14.37997063995225</v>
      </c>
      <c r="Q21" s="79">
        <f t="shared" si="13"/>
        <v>-6.4609395935291873</v>
      </c>
      <c r="R21" s="79">
        <f t="shared" si="13"/>
        <v>-13.696812520732186</v>
      </c>
      <c r="S21" s="79">
        <f t="shared" si="13"/>
        <v>-12.418323491386841</v>
      </c>
      <c r="V21" s="30" t="s">
        <v>24</v>
      </c>
      <c r="W21" s="30"/>
      <c r="X21" s="30"/>
      <c r="Y21" s="30"/>
      <c r="Z21" s="31">
        <v>61989</v>
      </c>
      <c r="AA21" s="32">
        <v>70903</v>
      </c>
      <c r="AB21" s="32">
        <v>66322</v>
      </c>
      <c r="AC21" s="32">
        <v>57238</v>
      </c>
      <c r="AD21" s="37">
        <v>50130</v>
      </c>
      <c r="AE21" s="33">
        <f t="shared" ref="AE21:AI25" si="14">Z21/Z$21*100</f>
        <v>100</v>
      </c>
      <c r="AF21" s="34">
        <f t="shared" si="14"/>
        <v>100</v>
      </c>
      <c r="AG21" s="34">
        <f t="shared" si="14"/>
        <v>100</v>
      </c>
      <c r="AH21" s="34">
        <f t="shared" si="14"/>
        <v>100</v>
      </c>
      <c r="AI21" s="35">
        <f t="shared" si="14"/>
        <v>100</v>
      </c>
      <c r="AJ21" s="34"/>
      <c r="AK21" s="31">
        <f t="shared" ref="AK21:AN25" si="15">AA21-Z21</f>
        <v>8914</v>
      </c>
      <c r="AL21" s="32">
        <f t="shared" si="15"/>
        <v>-4581</v>
      </c>
      <c r="AM21" s="32">
        <f t="shared" si="15"/>
        <v>-9084</v>
      </c>
      <c r="AN21" s="37">
        <f t="shared" si="15"/>
        <v>-7108</v>
      </c>
      <c r="AO21" s="41">
        <f t="shared" ref="AO21:AR25" si="16">(AA21-Z21)/Z21*100</f>
        <v>14.37997063995225</v>
      </c>
      <c r="AP21" s="36">
        <f t="shared" si="16"/>
        <v>-6.4609395935291873</v>
      </c>
      <c r="AQ21" s="36">
        <f t="shared" si="16"/>
        <v>-13.696812520732186</v>
      </c>
      <c r="AR21" s="42">
        <f t="shared" si="16"/>
        <v>-12.418323491386841</v>
      </c>
      <c r="AS21" s="33">
        <f t="shared" ref="AS21:AV25" si="17">+AE21-AF21</f>
        <v>0</v>
      </c>
      <c r="AT21" s="34">
        <f t="shared" si="17"/>
        <v>0</v>
      </c>
      <c r="AU21" s="34">
        <f t="shared" si="17"/>
        <v>0</v>
      </c>
      <c r="AV21" s="35">
        <f t="shared" si="17"/>
        <v>0</v>
      </c>
    </row>
    <row r="22" spans="2:48" s="4" customFormat="1">
      <c r="B22" s="73"/>
      <c r="C22" s="73"/>
      <c r="D22" s="73" t="s">
        <v>19</v>
      </c>
      <c r="E22" s="73"/>
      <c r="F22" s="74">
        <v>37428</v>
      </c>
      <c r="G22" s="74">
        <v>41485</v>
      </c>
      <c r="H22" s="75">
        <v>39181</v>
      </c>
      <c r="I22" s="75">
        <v>33592</v>
      </c>
      <c r="J22" s="75">
        <v>29310</v>
      </c>
      <c r="K22" s="76">
        <f t="shared" si="12"/>
        <v>60.378454241881627</v>
      </c>
      <c r="L22" s="76">
        <f t="shared" si="12"/>
        <v>58.509512996629198</v>
      </c>
      <c r="M22" s="77">
        <f t="shared" si="12"/>
        <v>59.076927716293234</v>
      </c>
      <c r="N22" s="77">
        <f t="shared" si="12"/>
        <v>58.688284007128132</v>
      </c>
      <c r="O22" s="78">
        <f t="shared" si="12"/>
        <v>58.467983243566721</v>
      </c>
      <c r="P22" s="79">
        <f t="shared" si="13"/>
        <v>10.839478465320081</v>
      </c>
      <c r="Q22" s="79">
        <f t="shared" si="13"/>
        <v>-5.5538146317946246</v>
      </c>
      <c r="R22" s="79">
        <f t="shared" si="13"/>
        <v>-14.26456700951992</v>
      </c>
      <c r="S22" s="79">
        <f t="shared" si="13"/>
        <v>-12.747082638723505</v>
      </c>
      <c r="V22" s="30"/>
      <c r="W22" s="30"/>
      <c r="X22" s="30" t="s">
        <v>19</v>
      </c>
      <c r="Y22" s="30"/>
      <c r="Z22" s="31">
        <v>37428</v>
      </c>
      <c r="AA22" s="32">
        <v>41485</v>
      </c>
      <c r="AB22" s="32">
        <v>39181</v>
      </c>
      <c r="AC22" s="32">
        <v>33592</v>
      </c>
      <c r="AD22" s="37">
        <v>29310</v>
      </c>
      <c r="AE22" s="33">
        <f t="shared" si="14"/>
        <v>60.378454241881627</v>
      </c>
      <c r="AF22" s="34">
        <f t="shared" si="14"/>
        <v>58.509512996629198</v>
      </c>
      <c r="AG22" s="34">
        <f t="shared" si="14"/>
        <v>59.076927716293234</v>
      </c>
      <c r="AH22" s="34">
        <f t="shared" si="14"/>
        <v>58.688284007128132</v>
      </c>
      <c r="AI22" s="35">
        <f t="shared" si="14"/>
        <v>58.467983243566721</v>
      </c>
      <c r="AJ22" s="34"/>
      <c r="AK22" s="31">
        <f t="shared" si="15"/>
        <v>4057</v>
      </c>
      <c r="AL22" s="32">
        <f t="shared" si="15"/>
        <v>-2304</v>
      </c>
      <c r="AM22" s="32">
        <f t="shared" si="15"/>
        <v>-5589</v>
      </c>
      <c r="AN22" s="37">
        <f t="shared" si="15"/>
        <v>-4282</v>
      </c>
      <c r="AO22" s="41">
        <f t="shared" si="16"/>
        <v>10.839478465320081</v>
      </c>
      <c r="AP22" s="36">
        <f t="shared" si="16"/>
        <v>-5.5538146317946246</v>
      </c>
      <c r="AQ22" s="36">
        <f t="shared" si="16"/>
        <v>-14.26456700951992</v>
      </c>
      <c r="AR22" s="42">
        <f t="shared" si="16"/>
        <v>-12.747082638723505</v>
      </c>
      <c r="AS22" s="33">
        <f t="shared" si="17"/>
        <v>1.8689412452524294</v>
      </c>
      <c r="AT22" s="34">
        <f t="shared" si="17"/>
        <v>-0.56741471966403623</v>
      </c>
      <c r="AU22" s="34">
        <f t="shared" si="17"/>
        <v>0.38864370916510182</v>
      </c>
      <c r="AV22" s="35">
        <f t="shared" si="17"/>
        <v>0.22030076356141137</v>
      </c>
    </row>
    <row r="23" spans="2:48" s="4" customFormat="1">
      <c r="B23" s="73"/>
      <c r="C23" s="73"/>
      <c r="D23" s="73" t="s">
        <v>30</v>
      </c>
      <c r="E23" s="73"/>
      <c r="F23" s="74">
        <v>24561</v>
      </c>
      <c r="G23" s="74">
        <f>SUM(G24:G25)</f>
        <v>29418</v>
      </c>
      <c r="H23" s="75">
        <f>SUM(H24:H25)</f>
        <v>27141</v>
      </c>
      <c r="I23" s="75">
        <f>SUM(I24:I25)</f>
        <v>23646</v>
      </c>
      <c r="J23" s="75">
        <f>SUM(J24:J25)</f>
        <v>20820</v>
      </c>
      <c r="K23" s="76">
        <f t="shared" si="12"/>
        <v>39.621545758118373</v>
      </c>
      <c r="L23" s="76">
        <f t="shared" si="12"/>
        <v>41.490487003370802</v>
      </c>
      <c r="M23" s="77">
        <f t="shared" si="12"/>
        <v>40.923072283706766</v>
      </c>
      <c r="N23" s="77">
        <f t="shared" si="12"/>
        <v>41.311715992871868</v>
      </c>
      <c r="O23" s="78">
        <f t="shared" si="12"/>
        <v>41.532016756433272</v>
      </c>
      <c r="P23" s="79">
        <f t="shared" si="13"/>
        <v>19.775253450592402</v>
      </c>
      <c r="Q23" s="79">
        <f t="shared" si="13"/>
        <v>-7.7401590862737093</v>
      </c>
      <c r="R23" s="79">
        <f t="shared" si="13"/>
        <v>-12.877196860837847</v>
      </c>
      <c r="S23" s="79">
        <f t="shared" si="13"/>
        <v>-11.951281400659731</v>
      </c>
      <c r="V23" s="30"/>
      <c r="W23" s="30"/>
      <c r="X23" s="30" t="s">
        <v>20</v>
      </c>
      <c r="Y23" s="30"/>
      <c r="Z23" s="31">
        <v>24561</v>
      </c>
      <c r="AA23" s="32">
        <f>SUM(AA24:AA25)</f>
        <v>29418</v>
      </c>
      <c r="AB23" s="32">
        <f>SUM(AB24:AB25)</f>
        <v>27141</v>
      </c>
      <c r="AC23" s="32">
        <f>SUM(AC24:AC25)</f>
        <v>23646</v>
      </c>
      <c r="AD23" s="37">
        <f>SUM(AD24:AD25)</f>
        <v>20820</v>
      </c>
      <c r="AE23" s="33">
        <f t="shared" si="14"/>
        <v>39.621545758118373</v>
      </c>
      <c r="AF23" s="34">
        <f t="shared" si="14"/>
        <v>41.490487003370802</v>
      </c>
      <c r="AG23" s="34">
        <f t="shared" si="14"/>
        <v>40.923072283706766</v>
      </c>
      <c r="AH23" s="34">
        <f t="shared" si="14"/>
        <v>41.311715992871868</v>
      </c>
      <c r="AI23" s="35">
        <f t="shared" si="14"/>
        <v>41.532016756433272</v>
      </c>
      <c r="AJ23" s="34"/>
      <c r="AK23" s="31">
        <f t="shared" si="15"/>
        <v>4857</v>
      </c>
      <c r="AL23" s="32">
        <f t="shared" si="15"/>
        <v>-2277</v>
      </c>
      <c r="AM23" s="32">
        <f t="shared" si="15"/>
        <v>-3495</v>
      </c>
      <c r="AN23" s="37">
        <f t="shared" si="15"/>
        <v>-2826</v>
      </c>
      <c r="AO23" s="41">
        <f t="shared" si="16"/>
        <v>19.775253450592402</v>
      </c>
      <c r="AP23" s="36">
        <f t="shared" si="16"/>
        <v>-7.7401590862737093</v>
      </c>
      <c r="AQ23" s="36">
        <f t="shared" si="16"/>
        <v>-12.877196860837847</v>
      </c>
      <c r="AR23" s="42">
        <f t="shared" si="16"/>
        <v>-11.951281400659731</v>
      </c>
      <c r="AS23" s="33">
        <f t="shared" si="17"/>
        <v>-1.8689412452524294</v>
      </c>
      <c r="AT23" s="34">
        <f t="shared" si="17"/>
        <v>0.56741471966403623</v>
      </c>
      <c r="AU23" s="34">
        <f t="shared" si="17"/>
        <v>-0.38864370916510182</v>
      </c>
      <c r="AV23" s="35">
        <f t="shared" si="17"/>
        <v>-0.22030076356140427</v>
      </c>
    </row>
    <row r="24" spans="2:48" s="4" customFormat="1">
      <c r="B24" s="73"/>
      <c r="C24" s="73"/>
      <c r="D24" s="73"/>
      <c r="E24" s="73" t="s">
        <v>31</v>
      </c>
      <c r="F24" s="74">
        <v>24162</v>
      </c>
      <c r="G24" s="74">
        <v>28373</v>
      </c>
      <c r="H24" s="75">
        <v>25687</v>
      </c>
      <c r="I24" s="75">
        <v>22425</v>
      </c>
      <c r="J24" s="75">
        <v>19252</v>
      </c>
      <c r="K24" s="76">
        <f t="shared" si="12"/>
        <v>38.977883172820981</v>
      </c>
      <c r="L24" s="76">
        <f t="shared" si="12"/>
        <v>40.016642455185256</v>
      </c>
      <c r="M24" s="77">
        <f t="shared" si="12"/>
        <v>38.730737915020654</v>
      </c>
      <c r="N24" s="77">
        <f t="shared" si="12"/>
        <v>39.178517767916418</v>
      </c>
      <c r="O24" s="78">
        <f t="shared" si="12"/>
        <v>38.404149212048672</v>
      </c>
      <c r="P24" s="79">
        <f t="shared" si="13"/>
        <v>17.428193030378281</v>
      </c>
      <c r="Q24" s="79">
        <f t="shared" si="13"/>
        <v>-9.4667465548232475</v>
      </c>
      <c r="R24" s="79">
        <f t="shared" si="13"/>
        <v>-12.699030638065947</v>
      </c>
      <c r="S24" s="79">
        <f t="shared" si="13"/>
        <v>-14.14938684503902</v>
      </c>
      <c r="V24" s="30"/>
      <c r="W24" s="30"/>
      <c r="X24" s="30"/>
      <c r="Y24" s="30" t="s">
        <v>21</v>
      </c>
      <c r="Z24" s="31">
        <v>24162</v>
      </c>
      <c r="AA24" s="32">
        <v>28373</v>
      </c>
      <c r="AB24" s="32">
        <v>25687</v>
      </c>
      <c r="AC24" s="32">
        <v>22425</v>
      </c>
      <c r="AD24" s="37">
        <v>19252</v>
      </c>
      <c r="AE24" s="33">
        <f t="shared" si="14"/>
        <v>38.977883172820981</v>
      </c>
      <c r="AF24" s="34">
        <f t="shared" si="14"/>
        <v>40.016642455185256</v>
      </c>
      <c r="AG24" s="34">
        <f t="shared" si="14"/>
        <v>38.730737915020654</v>
      </c>
      <c r="AH24" s="34">
        <f t="shared" si="14"/>
        <v>39.178517767916418</v>
      </c>
      <c r="AI24" s="35">
        <f t="shared" si="14"/>
        <v>38.404149212048672</v>
      </c>
      <c r="AJ24" s="34"/>
      <c r="AK24" s="31">
        <f t="shared" si="15"/>
        <v>4211</v>
      </c>
      <c r="AL24" s="32">
        <f t="shared" si="15"/>
        <v>-2686</v>
      </c>
      <c r="AM24" s="32">
        <f t="shared" si="15"/>
        <v>-3262</v>
      </c>
      <c r="AN24" s="37">
        <f t="shared" si="15"/>
        <v>-3173</v>
      </c>
      <c r="AO24" s="41">
        <f t="shared" si="16"/>
        <v>17.428193030378281</v>
      </c>
      <c r="AP24" s="36">
        <f t="shared" si="16"/>
        <v>-9.4667465548232475</v>
      </c>
      <c r="AQ24" s="36">
        <f t="shared" si="16"/>
        <v>-12.699030638065947</v>
      </c>
      <c r="AR24" s="42">
        <f t="shared" si="16"/>
        <v>-14.14938684503902</v>
      </c>
      <c r="AS24" s="33">
        <f t="shared" si="17"/>
        <v>-1.0387592823642748</v>
      </c>
      <c r="AT24" s="34">
        <f t="shared" si="17"/>
        <v>1.2859045401646014</v>
      </c>
      <c r="AU24" s="34">
        <f t="shared" si="17"/>
        <v>-0.4477798528957635</v>
      </c>
      <c r="AV24" s="35">
        <f t="shared" si="17"/>
        <v>0.77436855586774556</v>
      </c>
    </row>
    <row r="25" spans="2:48" s="4" customFormat="1" ht="14.25" thickBot="1">
      <c r="B25" s="80"/>
      <c r="C25" s="80"/>
      <c r="D25" s="80"/>
      <c r="E25" s="80" t="s">
        <v>32</v>
      </c>
      <c r="F25" s="81">
        <v>399</v>
      </c>
      <c r="G25" s="81">
        <v>1045</v>
      </c>
      <c r="H25" s="82">
        <v>1454</v>
      </c>
      <c r="I25" s="82">
        <v>1221</v>
      </c>
      <c r="J25" s="82">
        <v>1568</v>
      </c>
      <c r="K25" s="83">
        <f t="shared" si="12"/>
        <v>0.64366258529739151</v>
      </c>
      <c r="L25" s="83">
        <f t="shared" si="12"/>
        <v>1.4738445481855493</v>
      </c>
      <c r="M25" s="84">
        <f t="shared" si="12"/>
        <v>2.1923343686861072</v>
      </c>
      <c r="N25" s="84">
        <f t="shared" si="12"/>
        <v>2.1331982249554491</v>
      </c>
      <c r="O25" s="85">
        <f t="shared" si="12"/>
        <v>3.1278675443846002</v>
      </c>
      <c r="P25" s="86">
        <f t="shared" si="13"/>
        <v>161.9047619047619</v>
      </c>
      <c r="Q25" s="86">
        <f t="shared" si="13"/>
        <v>39.138755980861248</v>
      </c>
      <c r="R25" s="86">
        <f t="shared" si="13"/>
        <v>-16.024759284731775</v>
      </c>
      <c r="S25" s="86">
        <f t="shared" si="13"/>
        <v>28.419328419328423</v>
      </c>
      <c r="V25" s="43"/>
      <c r="W25" s="43"/>
      <c r="X25" s="43"/>
      <c r="Y25" s="43" t="s">
        <v>22</v>
      </c>
      <c r="Z25" s="44">
        <v>399</v>
      </c>
      <c r="AA25" s="45">
        <v>1045</v>
      </c>
      <c r="AB25" s="45">
        <v>1454</v>
      </c>
      <c r="AC25" s="45">
        <v>1221</v>
      </c>
      <c r="AD25" s="50">
        <v>1568</v>
      </c>
      <c r="AE25" s="46">
        <f t="shared" si="14"/>
        <v>0.64366258529739151</v>
      </c>
      <c r="AF25" s="47">
        <f t="shared" si="14"/>
        <v>1.4738445481855493</v>
      </c>
      <c r="AG25" s="47">
        <f t="shared" si="14"/>
        <v>2.1923343686861072</v>
      </c>
      <c r="AH25" s="47">
        <f t="shared" si="14"/>
        <v>2.1331982249554491</v>
      </c>
      <c r="AI25" s="48">
        <f t="shared" si="14"/>
        <v>3.1278675443846002</v>
      </c>
      <c r="AJ25" s="47"/>
      <c r="AK25" s="44">
        <f t="shared" si="15"/>
        <v>646</v>
      </c>
      <c r="AL25" s="45">
        <f t="shared" si="15"/>
        <v>409</v>
      </c>
      <c r="AM25" s="45">
        <f t="shared" si="15"/>
        <v>-233</v>
      </c>
      <c r="AN25" s="50">
        <f t="shared" si="15"/>
        <v>347</v>
      </c>
      <c r="AO25" s="51">
        <f t="shared" si="16"/>
        <v>161.9047619047619</v>
      </c>
      <c r="AP25" s="49">
        <f t="shared" si="16"/>
        <v>39.138755980861248</v>
      </c>
      <c r="AQ25" s="49">
        <f t="shared" si="16"/>
        <v>-16.024759284731775</v>
      </c>
      <c r="AR25" s="52">
        <f t="shared" si="16"/>
        <v>28.419328419328423</v>
      </c>
      <c r="AS25" s="46">
        <f t="shared" si="17"/>
        <v>-0.83018196288815782</v>
      </c>
      <c r="AT25" s="47">
        <f t="shared" si="17"/>
        <v>-0.71848982050055787</v>
      </c>
      <c r="AU25" s="47">
        <f t="shared" si="17"/>
        <v>5.9136143730658119E-2</v>
      </c>
      <c r="AV25" s="48">
        <f t="shared" si="17"/>
        <v>-0.99466931942915116</v>
      </c>
    </row>
    <row r="26" spans="2:48" s="54" customFormat="1" ht="10.5">
      <c r="B26" s="53" t="s">
        <v>25</v>
      </c>
    </row>
    <row r="27" spans="2:48">
      <c r="E27" s="32"/>
    </row>
    <row r="42" spans="2:22">
      <c r="B42" s="55"/>
      <c r="V42" s="55"/>
    </row>
  </sheetData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表１</vt:lpstr>
      <vt:lpstr>表１!Print_Area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C97-0000</dc:creator>
  <cp:lastModifiedBy>香川県政策部統計調査課</cp:lastModifiedBy>
  <cp:lastPrinted>2007-05-09T02:10:05Z</cp:lastPrinted>
  <dcterms:created xsi:type="dcterms:W3CDTF">2007-05-09T01:52:42Z</dcterms:created>
  <dcterms:modified xsi:type="dcterms:W3CDTF">2016-11-09T05:04:53Z</dcterms:modified>
</cp:coreProperties>
</file>