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課内ひろば\統計データ引渡（→政策Ｇ・年報等）\香川県人口移動調査\files h18\"/>
    </mc:Choice>
  </mc:AlternateContent>
  <bookViews>
    <workbookView xWindow="-15" yWindow="-15" windowWidth="5970" windowHeight="6465"/>
  </bookViews>
  <sheets>
    <sheet name="第12表" sheetId="1" r:id="rId1"/>
    <sheet name="参考資料" sheetId="2" state="hidden" r:id="rId2"/>
    <sheet name="増減" sheetId="3" state="hidden" r:id="rId3"/>
  </sheets>
  <definedNames>
    <definedName name="_xlnm.Print_Area" localSheetId="2">増減!$B$1:$M$62</definedName>
    <definedName name="印刷範囲" localSheetId="2">増減!$B$1:$M$60</definedName>
  </definedNames>
  <calcPr calcId="152511"/>
</workbook>
</file>

<file path=xl/calcChain.xml><?xml version="1.0" encoding="utf-8"?>
<calcChain xmlns="http://schemas.openxmlformats.org/spreadsheetml/2006/main">
  <c r="M57" i="3" l="1"/>
  <c r="L57" i="3"/>
  <c r="M58" i="3"/>
  <c r="L58" i="3"/>
  <c r="K7" i="3"/>
  <c r="K9" i="3"/>
  <c r="K11" i="3"/>
  <c r="K13" i="3"/>
  <c r="K15" i="3"/>
  <c r="K17" i="3"/>
  <c r="K19" i="3"/>
  <c r="K21" i="3"/>
  <c r="K23" i="3"/>
  <c r="K25" i="3"/>
  <c r="K27" i="3"/>
  <c r="K29" i="3"/>
  <c r="K31" i="3"/>
  <c r="K33" i="3"/>
  <c r="K35" i="3"/>
  <c r="K37" i="3"/>
  <c r="K39" i="3"/>
  <c r="K41" i="3"/>
  <c r="K43" i="3"/>
  <c r="K45" i="3"/>
  <c r="K47" i="3"/>
  <c r="K49" i="3"/>
  <c r="K51" i="3"/>
  <c r="K53" i="3"/>
  <c r="K55" i="3"/>
  <c r="K5" i="3"/>
  <c r="F25" i="3"/>
  <c r="F26" i="3"/>
  <c r="F15" i="3"/>
  <c r="F16" i="3" s="1"/>
  <c r="G56" i="3"/>
  <c r="K56" i="3" s="1"/>
  <c r="G55" i="3"/>
  <c r="H56" i="3"/>
  <c r="I56" i="3" s="1"/>
  <c r="G54" i="3"/>
  <c r="G53" i="3"/>
  <c r="H54" i="3"/>
  <c r="I54" i="3" s="1"/>
  <c r="G52" i="3"/>
  <c r="G51" i="3"/>
  <c r="H52" i="3"/>
  <c r="I52" i="3" s="1"/>
  <c r="G50" i="3"/>
  <c r="G49" i="3"/>
  <c r="H50" i="3"/>
  <c r="I50" i="3" s="1"/>
  <c r="G48" i="3"/>
  <c r="G47" i="3"/>
  <c r="H48" i="3"/>
  <c r="I48" i="3" s="1"/>
  <c r="G46" i="3"/>
  <c r="G45" i="3"/>
  <c r="H46" i="3"/>
  <c r="I46" i="3" s="1"/>
  <c r="G44" i="3"/>
  <c r="G43" i="3"/>
  <c r="H44" i="3"/>
  <c r="I44" i="3" s="1"/>
  <c r="G42" i="3"/>
  <c r="G41" i="3"/>
  <c r="H42" i="3"/>
  <c r="I42" i="3" s="1"/>
  <c r="G40" i="3"/>
  <c r="G39" i="3"/>
  <c r="H40" i="3"/>
  <c r="I40" i="3" s="1"/>
  <c r="G38" i="3"/>
  <c r="G37" i="3"/>
  <c r="H38" i="3"/>
  <c r="I38" i="3" s="1"/>
  <c r="G36" i="3"/>
  <c r="G35" i="3"/>
  <c r="H36" i="3"/>
  <c r="I36" i="3" s="1"/>
  <c r="G34" i="3"/>
  <c r="G33" i="3"/>
  <c r="H34" i="3"/>
  <c r="I34" i="3" s="1"/>
  <c r="G32" i="3"/>
  <c r="G31" i="3"/>
  <c r="H32" i="3"/>
  <c r="I32" i="3" s="1"/>
  <c r="G30" i="3"/>
  <c r="G29" i="3"/>
  <c r="H30" i="3"/>
  <c r="I30" i="3" s="1"/>
  <c r="G28" i="3"/>
  <c r="G27" i="3"/>
  <c r="H28" i="3"/>
  <c r="I28" i="3" s="1"/>
  <c r="G26" i="3"/>
  <c r="G25" i="3"/>
  <c r="H26" i="3"/>
  <c r="I26" i="3" s="1"/>
  <c r="G24" i="3"/>
  <c r="G23" i="3"/>
  <c r="H24" i="3"/>
  <c r="I24" i="3" s="1"/>
  <c r="G22" i="3"/>
  <c r="G21" i="3"/>
  <c r="H22" i="3"/>
  <c r="I22" i="3" s="1"/>
  <c r="G20" i="3"/>
  <c r="G19" i="3"/>
  <c r="H20" i="3"/>
  <c r="I20" i="3" s="1"/>
  <c r="G18" i="3"/>
  <c r="G17" i="3"/>
  <c r="H18" i="3"/>
  <c r="I18" i="3" s="1"/>
  <c r="G16" i="3"/>
  <c r="G15" i="3"/>
  <c r="H16" i="3"/>
  <c r="I16" i="3" s="1"/>
  <c r="G14" i="3"/>
  <c r="G13" i="3"/>
  <c r="H14" i="3"/>
  <c r="I14" i="3" s="1"/>
  <c r="G12" i="3"/>
  <c r="G11" i="3"/>
  <c r="H12" i="3"/>
  <c r="I12" i="3" s="1"/>
  <c r="G10" i="3"/>
  <c r="G9" i="3"/>
  <c r="H10" i="3"/>
  <c r="I10" i="3" s="1"/>
  <c r="G8" i="3"/>
  <c r="G7" i="3"/>
  <c r="H8" i="3"/>
  <c r="I8" i="3" s="1"/>
  <c r="G6" i="3"/>
  <c r="G5" i="3"/>
  <c r="H6" i="3"/>
  <c r="I6" i="3" s="1"/>
  <c r="D7" i="3"/>
  <c r="E7" i="3" s="1"/>
  <c r="D8" i="3"/>
  <c r="J8" i="3" s="1"/>
  <c r="D9" i="3"/>
  <c r="E9" i="3" s="1"/>
  <c r="D10" i="3"/>
  <c r="E10" i="3" s="1"/>
  <c r="D11" i="3"/>
  <c r="E11" i="3" s="1"/>
  <c r="D12" i="3"/>
  <c r="J12" i="3" s="1"/>
  <c r="D13" i="3"/>
  <c r="E13" i="3" s="1"/>
  <c r="D14" i="3"/>
  <c r="E14" i="3" s="1"/>
  <c r="D15" i="3"/>
  <c r="E15" i="3" s="1"/>
  <c r="D16" i="3"/>
  <c r="E16" i="3" s="1"/>
  <c r="F27" i="3" s="1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6" i="3"/>
  <c r="E6" i="3" s="1"/>
  <c r="J6" i="3"/>
  <c r="E8" i="3" l="1"/>
  <c r="F17" i="3" s="1"/>
  <c r="E12" i="3"/>
  <c r="J56" i="3"/>
  <c r="J54" i="3"/>
  <c r="J52" i="3"/>
  <c r="J50" i="3"/>
  <c r="J48" i="3"/>
  <c r="J46" i="3"/>
  <c r="J44" i="3"/>
  <c r="J42" i="3"/>
  <c r="J40" i="3"/>
  <c r="J38" i="3"/>
  <c r="J36" i="3"/>
  <c r="J34" i="3"/>
  <c r="J32" i="3"/>
  <c r="J30" i="3"/>
  <c r="J28" i="3"/>
  <c r="J26" i="3"/>
  <c r="J24" i="3"/>
  <c r="J22" i="3"/>
  <c r="J20" i="3"/>
  <c r="J18" i="3"/>
  <c r="J16" i="3"/>
  <c r="J14" i="3"/>
  <c r="J10" i="3"/>
  <c r="K6" i="3"/>
  <c r="H7" i="3"/>
  <c r="K8" i="3"/>
  <c r="H9" i="3"/>
  <c r="K10" i="3"/>
  <c r="H11" i="3"/>
  <c r="K12" i="3"/>
  <c r="H13" i="3"/>
  <c r="K14" i="3"/>
  <c r="H15" i="3"/>
  <c r="K16" i="3"/>
  <c r="H17" i="3"/>
  <c r="K18" i="3"/>
  <c r="H19" i="3"/>
  <c r="K20" i="3"/>
  <c r="H21" i="3"/>
  <c r="K22" i="3"/>
  <c r="H23" i="3"/>
  <c r="K24" i="3"/>
  <c r="H25" i="3"/>
  <c r="K26" i="3"/>
  <c r="H27" i="3"/>
  <c r="K28" i="3"/>
  <c r="H29" i="3"/>
  <c r="K30" i="3"/>
  <c r="H31" i="3"/>
  <c r="K32" i="3"/>
  <c r="H33" i="3"/>
  <c r="K34" i="3"/>
  <c r="H35" i="3"/>
  <c r="K36" i="3"/>
  <c r="H37" i="3"/>
  <c r="K38" i="3"/>
  <c r="H39" i="3"/>
  <c r="K40" i="3"/>
  <c r="H41" i="3"/>
  <c r="K42" i="3"/>
  <c r="H43" i="3"/>
  <c r="K44" i="3"/>
  <c r="H45" i="3"/>
  <c r="K46" i="3"/>
  <c r="H47" i="3"/>
  <c r="K48" i="3"/>
  <c r="H49" i="3"/>
  <c r="K50" i="3"/>
  <c r="H51" i="3"/>
  <c r="K52" i="3"/>
  <c r="H53" i="3"/>
  <c r="K54" i="3"/>
  <c r="H55" i="3"/>
  <c r="I55" i="3" l="1"/>
  <c r="J55" i="3"/>
  <c r="I53" i="3"/>
  <c r="J53" i="3"/>
  <c r="I51" i="3"/>
  <c r="J51" i="3"/>
  <c r="I49" i="3"/>
  <c r="J49" i="3"/>
  <c r="I47" i="3"/>
  <c r="J47" i="3"/>
  <c r="I45" i="3"/>
  <c r="J45" i="3"/>
  <c r="I43" i="3"/>
  <c r="J43" i="3"/>
  <c r="I41" i="3"/>
  <c r="J41" i="3"/>
  <c r="I39" i="3"/>
  <c r="J39" i="3"/>
  <c r="I37" i="3"/>
  <c r="J37" i="3"/>
  <c r="I35" i="3"/>
  <c r="J35" i="3"/>
  <c r="I33" i="3"/>
  <c r="J33" i="3"/>
  <c r="I31" i="3"/>
  <c r="J31" i="3"/>
  <c r="I29" i="3"/>
  <c r="J29" i="3"/>
  <c r="I27" i="3"/>
  <c r="J27" i="3"/>
  <c r="I25" i="3"/>
  <c r="J25" i="3"/>
  <c r="I23" i="3"/>
  <c r="J23" i="3"/>
  <c r="I21" i="3"/>
  <c r="J21" i="3"/>
  <c r="I19" i="3"/>
  <c r="J19" i="3"/>
  <c r="I17" i="3"/>
  <c r="J17" i="3"/>
  <c r="I15" i="3"/>
  <c r="J15" i="3"/>
  <c r="I13" i="3"/>
  <c r="J13" i="3"/>
  <c r="I11" i="3"/>
  <c r="J11" i="3"/>
  <c r="I9" i="3"/>
  <c r="J9" i="3"/>
  <c r="I7" i="3"/>
  <c r="J7" i="3"/>
</calcChain>
</file>

<file path=xl/sharedStrings.xml><?xml version="1.0" encoding="utf-8"?>
<sst xmlns="http://schemas.openxmlformats.org/spreadsheetml/2006/main" count="284" uniqueCount="159">
  <si>
    <t xml:space="preserve"> </t>
  </si>
  <si>
    <t xml:space="preserve">人　　　　　　口 </t>
  </si>
  <si>
    <t>年　次</t>
  </si>
  <si>
    <t>世帯数</t>
  </si>
  <si>
    <t>総　数</t>
  </si>
  <si>
    <t>男</t>
  </si>
  <si>
    <t>女</t>
  </si>
  <si>
    <t>明治５年</t>
  </si>
  <si>
    <t>　　35　</t>
  </si>
  <si>
    <t>（第１次香川県）</t>
  </si>
  <si>
    <t>　　36　</t>
  </si>
  <si>
    <t>　　７　</t>
  </si>
  <si>
    <t>　　37　</t>
  </si>
  <si>
    <t>（ 名　東　県 ）</t>
  </si>
  <si>
    <t>　　38　</t>
  </si>
  <si>
    <t>　　12　</t>
  </si>
  <si>
    <t>　　39　</t>
  </si>
  <si>
    <t>（ 愛　媛　県 ）</t>
  </si>
  <si>
    <t>　　21　</t>
  </si>
  <si>
    <t>　　40　</t>
  </si>
  <si>
    <t>（第３次香川県）</t>
  </si>
  <si>
    <t>　　41　</t>
  </si>
  <si>
    <t>　　23　</t>
  </si>
  <si>
    <t xml:space="preserve">… </t>
  </si>
  <si>
    <t>　　42　</t>
  </si>
  <si>
    <t>　　43　</t>
  </si>
  <si>
    <t>　　28　</t>
  </si>
  <si>
    <t>　　44　</t>
  </si>
  <si>
    <t>　　33　</t>
  </si>
  <si>
    <t>　　45　</t>
  </si>
  <si>
    <t>　　46　</t>
  </si>
  <si>
    <t>大正４年</t>
  </si>
  <si>
    <t>　　47　</t>
  </si>
  <si>
    <t>　　48　</t>
  </si>
  <si>
    <t>　　９　</t>
  </si>
  <si>
    <t>　　49　</t>
  </si>
  <si>
    <t>　　10　</t>
  </si>
  <si>
    <t>　　11　</t>
  </si>
  <si>
    <t>　　50　</t>
  </si>
  <si>
    <t>　　51　</t>
  </si>
  <si>
    <t>　　13　</t>
  </si>
  <si>
    <t>　　52　</t>
  </si>
  <si>
    <t>　　53　</t>
  </si>
  <si>
    <t>　　14　</t>
  </si>
  <si>
    <t>　　54　</t>
  </si>
  <si>
    <t>昭和元年</t>
  </si>
  <si>
    <t>　　２　</t>
  </si>
  <si>
    <t>　　55　</t>
  </si>
  <si>
    <t>　　３　</t>
  </si>
  <si>
    <t>　　56　</t>
  </si>
  <si>
    <t>　　４　</t>
  </si>
  <si>
    <t>　　57　</t>
  </si>
  <si>
    <t>　　58　</t>
  </si>
  <si>
    <t>　　５　</t>
  </si>
  <si>
    <t>　　59　</t>
  </si>
  <si>
    <t>　　６　</t>
  </si>
  <si>
    <t>　　60　</t>
  </si>
  <si>
    <t>　　８　</t>
  </si>
  <si>
    <t>　　61　</t>
  </si>
  <si>
    <t>　　62　</t>
  </si>
  <si>
    <t>　　63　</t>
  </si>
  <si>
    <t>平成元年</t>
  </si>
  <si>
    <t>　　15　</t>
  </si>
  <si>
    <t>　　16　</t>
  </si>
  <si>
    <t>　　17　</t>
  </si>
  <si>
    <t>　　18　</t>
  </si>
  <si>
    <t>　8</t>
  </si>
  <si>
    <t>　　19　</t>
  </si>
  <si>
    <t xml:space="preserve">  9</t>
  </si>
  <si>
    <t>　　20　</t>
  </si>
  <si>
    <t>　　22　</t>
  </si>
  <si>
    <t>　　24　</t>
  </si>
  <si>
    <t xml:space="preserve"> 　　　 </t>
  </si>
  <si>
    <t>　　25　</t>
  </si>
  <si>
    <t>　　26　</t>
  </si>
  <si>
    <t>　　27　</t>
  </si>
  <si>
    <t>　　29　</t>
  </si>
  <si>
    <t>　　30　</t>
  </si>
  <si>
    <t>　　31　</t>
  </si>
  <si>
    <t>　　32　</t>
  </si>
  <si>
    <t>　　34　</t>
  </si>
  <si>
    <t xml:space="preserve">  11</t>
  </si>
  <si>
    <t>M5</t>
    <phoneticPr fontId="1"/>
  </si>
  <si>
    <t>M13</t>
    <phoneticPr fontId="1"/>
  </si>
  <si>
    <t>愛媛県讃岐国</t>
    <rPh sb="0" eb="3">
      <t>エヒメケン</t>
    </rPh>
    <rPh sb="3" eb="5">
      <t>サヌキ</t>
    </rPh>
    <rPh sb="5" eb="6">
      <t>コク</t>
    </rPh>
    <phoneticPr fontId="1"/>
  </si>
  <si>
    <t>M14</t>
  </si>
  <si>
    <t>〃</t>
    <phoneticPr fontId="1"/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</si>
  <si>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</si>
  <si>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</si>
  <si>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</si>
  <si>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</si>
  <si>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</si>
  <si>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</si>
  <si>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</si>
  <si>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</si>
  <si>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</si>
  <si>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</si>
  <si>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</si>
  <si>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</si>
  <si>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</si>
  <si>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</si>
  <si>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</si>
  <si>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</si>
  <si>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</si>
  <si>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</si>
  <si>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</si>
  <si>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</si>
  <si>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</si>
  <si>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</si>
  <si>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</si>
  <si>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</si>
  <si>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</si>
  <si>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</si>
  <si>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</si>
  <si>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</si>
  <si>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</si>
  <si>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</si>
  <si>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T1</t>
    <phoneticPr fontId="1"/>
  </si>
  <si>
    <t>T2</t>
  </si>
  <si>
    <t>T3</t>
  </si>
  <si>
    <t>T4</t>
  </si>
  <si>
    <t>T5</t>
  </si>
  <si>
    <t>T6</t>
  </si>
  <si>
    <t>T7</t>
  </si>
  <si>
    <t>T8</t>
  </si>
  <si>
    <t>年次</t>
    <rPh sb="0" eb="2">
      <t>ネンジ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</si>
  <si>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</si>
  <si>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</si>
  <si>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備考</t>
    <rPh sb="0" eb="2">
      <t>ビコウ</t>
    </rPh>
    <phoneticPr fontId="1"/>
  </si>
  <si>
    <t xml:space="preserve">  14</t>
  </si>
  <si>
    <t xml:space="preserve">  15</t>
  </si>
  <si>
    <t xml:space="preserve">  16</t>
    <phoneticPr fontId="1"/>
  </si>
  <si>
    <t xml:space="preserve">  17</t>
  </si>
  <si>
    <t>　　　５．「…」は不明。</t>
    <phoneticPr fontId="1"/>
  </si>
  <si>
    <t>　　　　　以前は年首，21年以降は年末現在。但し明治５年は６月)</t>
    <rPh sb="24" eb="26">
      <t>メイジ</t>
    </rPh>
    <phoneticPr fontId="1"/>
  </si>
  <si>
    <t>（注）１．大正９,14,昭和５,10,15,22,25,30,35,40,45,50,55,60,平成2,７,12,</t>
    <rPh sb="49" eb="51">
      <t>ヘイセイ</t>
    </rPh>
    <phoneticPr fontId="1"/>
  </si>
  <si>
    <t>　　　４．昭和23年以降( 国勢調査年を除く）は推計人口，推計世帯。（10月1日</t>
    <rPh sb="29" eb="31">
      <t>スイケイ</t>
    </rPh>
    <rPh sb="31" eb="32">
      <t>ヨ</t>
    </rPh>
    <rPh sb="39" eb="40">
      <t>ニチ</t>
    </rPh>
    <phoneticPr fontId="1"/>
  </si>
  <si>
    <t xml:space="preserve">  10</t>
    <phoneticPr fontId="1"/>
  </si>
  <si>
    <t xml:space="preserve">  12</t>
    <phoneticPr fontId="1"/>
  </si>
  <si>
    <t xml:space="preserve">  13</t>
    <phoneticPr fontId="1"/>
  </si>
  <si>
    <t xml:space="preserve">  18</t>
    <phoneticPr fontId="1"/>
  </si>
  <si>
    <t xml:space="preserve">  　　　　17年は国勢調査（10月１日現在）による。</t>
    <phoneticPr fontId="1"/>
  </si>
  <si>
    <t>　　　２．昭和18年以前(上記の年は除く)は現住人口，現住世帯数。（明治12年</t>
    <phoneticPr fontId="1"/>
  </si>
  <si>
    <t xml:space="preserve">  　　３．昭和19年（２月22日）, 20年（11月１日）, 21年（４月26日）は資源</t>
    <phoneticPr fontId="1"/>
  </si>
  <si>
    <t>　　　　　調査法に基づく人口調査による。</t>
    <phoneticPr fontId="1"/>
  </si>
  <si>
    <t>　　　　　現在）</t>
    <phoneticPr fontId="1"/>
  </si>
  <si>
    <t>実数</t>
    <rPh sb="0" eb="2">
      <t>ジッスウ</t>
    </rPh>
    <phoneticPr fontId="1"/>
  </si>
  <si>
    <t>増減</t>
    <rPh sb="0" eb="2">
      <t>ゾウゲン</t>
    </rPh>
    <phoneticPr fontId="1"/>
  </si>
  <si>
    <t>率</t>
    <rPh sb="0" eb="1">
      <t>リツ</t>
    </rPh>
    <phoneticPr fontId="1"/>
  </si>
  <si>
    <t xml:space="preserve">  10</t>
    <phoneticPr fontId="1"/>
  </si>
  <si>
    <t xml:space="preserve">  12</t>
    <phoneticPr fontId="1"/>
  </si>
  <si>
    <t xml:space="preserve">  13</t>
    <phoneticPr fontId="1"/>
  </si>
  <si>
    <t xml:space="preserve">  16</t>
    <phoneticPr fontId="1"/>
  </si>
  <si>
    <t xml:space="preserve">  18</t>
    <phoneticPr fontId="1"/>
  </si>
  <si>
    <t>（注）１．大正９,14,昭和５,10,15,22,25,30,35,40,45,50,55,60,平成2,７,12,17年は国勢調査（10月１日現在）による。</t>
    <rPh sb="49" eb="51">
      <t>ヘイセイ</t>
    </rPh>
    <phoneticPr fontId="1"/>
  </si>
  <si>
    <t>　　　２．昭和18年以前(上記の年は除く)は現住人口，現住世帯数。（明治12年以前は年首，21年以降は年末現在。但し明治５年は６月)</t>
    <phoneticPr fontId="1"/>
  </si>
  <si>
    <t xml:space="preserve">  　　３．昭和19年（２月22日）, 20年（11月１日）, 21年（４月26日）は資源調査法に基づく人口調査による。</t>
    <phoneticPr fontId="1"/>
  </si>
  <si>
    <t>　　　４．昭和23年以降( 国勢調査年を除く）は推計人口，推計世帯。（10月1日現在）</t>
    <rPh sb="29" eb="31">
      <t>スイケイ</t>
    </rPh>
    <rPh sb="31" eb="32">
      <t>ヨ</t>
    </rPh>
    <rPh sb="39" eb="40">
      <t>ニチ</t>
    </rPh>
    <phoneticPr fontId="1"/>
  </si>
  <si>
    <t xml:space="preserve">　　　　　        第12表　香川県人口及び世帯数の推移（明治５年～平成18年）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</si>
</sst>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;[Red]\-0\ "/>
    <numFmt numFmtId="177" formatCode="0.0_ "/>
    <numFmt numFmtId="178" formatCode="0.0_ ;[Red]\-0.0\ "/>
    <numFmt numFmtId="179" formatCode="#,##0_ ;[Red]\-#,##0\ "/>
    <numFmt numFmtId="180" formatCode="0.000_ ;[Red]\-0.000\ "/>
  </numFmts>
  <fonts count="15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12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b/>
      <sz val="16"/>
      <color indexed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16"/>
      <name val="ＭＳ 明朝"/>
      <family val="1"/>
      <charset val="128"/>
    </font>
    <font>
      <sz val="12"/>
      <color indexed="9"/>
      <name val="ＭＳ Ｐ明朝"/>
      <family val="1"/>
      <charset val="128"/>
    </font>
    <font>
      <sz val="9"/>
      <color indexed="9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43"/>
        <bgColor indexed="2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/>
      <right style="thin">
        <color indexed="21"/>
      </right>
      <top/>
      <bottom style="thick">
        <color indexed="21"/>
      </bottom>
      <diagonal/>
    </border>
    <border>
      <left style="thin">
        <color indexed="21"/>
      </left>
      <right/>
      <top style="thick">
        <color indexed="21"/>
      </top>
      <bottom/>
      <diagonal/>
    </border>
    <border>
      <left/>
      <right/>
      <top style="thick">
        <color indexed="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21"/>
      </right>
      <top style="thick">
        <color indexed="21"/>
      </top>
      <bottom/>
      <diagonal/>
    </border>
    <border>
      <left/>
      <right style="thin">
        <color indexed="21"/>
      </right>
      <top/>
      <bottom style="thin">
        <color indexed="64"/>
      </bottom>
      <diagonal/>
    </border>
    <border>
      <left style="thin">
        <color indexed="21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2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hair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64"/>
      </right>
      <top style="medium">
        <color indexed="8"/>
      </top>
      <bottom/>
      <diagonal/>
    </border>
    <border>
      <left style="thin">
        <color indexed="8"/>
      </left>
      <right style="hair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hair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hair">
        <color indexed="64"/>
      </bottom>
      <diagonal/>
    </border>
    <border>
      <left style="hair">
        <color indexed="64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2" borderId="0"/>
  </cellStyleXfs>
  <cellXfs count="128">
    <xf numFmtId="0" fontId="0" fillId="2" borderId="0" xfId="0" applyNumberFormat="1"/>
    <xf numFmtId="0" fontId="0" fillId="2" borderId="0" xfId="0" applyNumberFormat="1" applyAlignment="1">
      <alignment horizontal="center"/>
    </xf>
    <xf numFmtId="0" fontId="0" fillId="2" borderId="1" xfId="0" applyNumberFormat="1" applyBorder="1"/>
    <xf numFmtId="0" fontId="0" fillId="2" borderId="1" xfId="0" applyNumberFormat="1" applyBorder="1" applyAlignment="1">
      <alignment horizontal="center"/>
    </xf>
    <xf numFmtId="3" fontId="0" fillId="2" borderId="1" xfId="0" applyNumberFormat="1" applyBorder="1"/>
    <xf numFmtId="3" fontId="0" fillId="2" borderId="0" xfId="0" applyNumberFormat="1"/>
    <xf numFmtId="3" fontId="0" fillId="2" borderId="1" xfId="0" applyNumberFormat="1" applyBorder="1" applyAlignment="1">
      <alignment horizontal="center"/>
    </xf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Continuous"/>
    </xf>
    <xf numFmtId="0" fontId="3" fillId="0" borderId="0" xfId="0" applyNumberFormat="1" applyFont="1" applyFill="1"/>
    <xf numFmtId="0" fontId="2" fillId="0" borderId="0" xfId="0" applyNumberFormat="1" applyFont="1" applyFill="1" applyBorder="1"/>
    <xf numFmtId="0" fontId="4" fillId="0" borderId="0" xfId="0" applyNumberFormat="1" applyFont="1" applyFill="1"/>
    <xf numFmtId="0" fontId="5" fillId="0" borderId="0" xfId="0" applyNumberFormat="1" applyFont="1" applyFill="1"/>
    <xf numFmtId="0" fontId="6" fillId="0" borderId="0" xfId="0" applyNumberFormat="1" applyFont="1" applyFill="1"/>
    <xf numFmtId="0" fontId="7" fillId="0" borderId="0" xfId="0" applyNumberFormat="1" applyFont="1" applyFill="1" applyAlignment="1">
      <alignment horizontal="centerContinuous"/>
    </xf>
    <xf numFmtId="3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176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/>
    <xf numFmtId="0" fontId="10" fillId="0" borderId="0" xfId="0" applyNumberFormat="1" applyFont="1" applyFill="1" applyBorder="1"/>
    <xf numFmtId="176" fontId="2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/>
    <xf numFmtId="0" fontId="9" fillId="0" borderId="0" xfId="0" applyNumberFormat="1" applyFont="1" applyFill="1" applyBorder="1"/>
    <xf numFmtId="176" fontId="4" fillId="0" borderId="0" xfId="0" applyNumberFormat="1" applyFont="1" applyFill="1" applyBorder="1"/>
    <xf numFmtId="0" fontId="11" fillId="3" borderId="2" xfId="0" applyNumberFormat="1" applyFont="1" applyFill="1" applyBorder="1" applyAlignment="1">
      <alignment horizontal="center"/>
    </xf>
    <xf numFmtId="3" fontId="11" fillId="3" borderId="0" xfId="0" applyNumberFormat="1" applyFont="1" applyFill="1" applyBorder="1"/>
    <xf numFmtId="38" fontId="11" fillId="3" borderId="0" xfId="0" applyNumberFormat="1" applyFont="1" applyFill="1" applyBorder="1" applyProtection="1">
      <protection locked="0"/>
    </xf>
    <xf numFmtId="178" fontId="11" fillId="3" borderId="0" xfId="0" applyNumberFormat="1" applyFont="1" applyFill="1" applyBorder="1" applyProtection="1">
      <protection locked="0"/>
    </xf>
    <xf numFmtId="179" fontId="11" fillId="3" borderId="3" xfId="0" applyNumberFormat="1" applyFont="1" applyFill="1" applyBorder="1" applyProtection="1">
      <protection locked="0"/>
    </xf>
    <xf numFmtId="49" fontId="11" fillId="3" borderId="2" xfId="0" applyNumberFormat="1" applyFont="1" applyFill="1" applyBorder="1" applyAlignment="1">
      <alignment horizontal="center"/>
    </xf>
    <xf numFmtId="0" fontId="11" fillId="3" borderId="2" xfId="0" quotePrefix="1" applyNumberFormat="1" applyFont="1" applyFill="1" applyBorder="1" applyAlignment="1">
      <alignment horizontal="center"/>
    </xf>
    <xf numFmtId="0" fontId="11" fillId="4" borderId="2" xfId="0" applyNumberFormat="1" applyFont="1" applyFill="1" applyBorder="1" applyAlignment="1">
      <alignment horizontal="center"/>
    </xf>
    <xf numFmtId="3" fontId="11" fillId="4" borderId="0" xfId="0" applyNumberFormat="1" applyFont="1" applyFill="1" applyBorder="1" applyProtection="1">
      <protection locked="0"/>
    </xf>
    <xf numFmtId="3" fontId="11" fillId="4" borderId="0" xfId="0" applyNumberFormat="1" applyFont="1" applyFill="1" applyBorder="1"/>
    <xf numFmtId="176" fontId="11" fillId="4" borderId="3" xfId="0" applyNumberFormat="1" applyFont="1" applyFill="1" applyBorder="1" applyProtection="1">
      <protection locked="0"/>
    </xf>
    <xf numFmtId="38" fontId="11" fillId="4" borderId="0" xfId="0" applyNumberFormat="1" applyFont="1" applyFill="1" applyBorder="1" applyProtection="1">
      <protection locked="0"/>
    </xf>
    <xf numFmtId="178" fontId="11" fillId="4" borderId="0" xfId="0" applyNumberFormat="1" applyFont="1" applyFill="1" applyBorder="1" applyProtection="1">
      <protection locked="0"/>
    </xf>
    <xf numFmtId="179" fontId="11" fillId="4" borderId="3" xfId="0" applyNumberFormat="1" applyFont="1" applyFill="1" applyBorder="1" applyProtection="1">
      <protection locked="0"/>
    </xf>
    <xf numFmtId="49" fontId="11" fillId="4" borderId="2" xfId="0" applyNumberFormat="1" applyFont="1" applyFill="1" applyBorder="1" applyAlignment="1">
      <alignment horizontal="center"/>
    </xf>
    <xf numFmtId="0" fontId="11" fillId="4" borderId="4" xfId="0" applyNumberFormat="1" applyFont="1" applyFill="1" applyBorder="1"/>
    <xf numFmtId="0" fontId="11" fillId="4" borderId="5" xfId="0" applyNumberFormat="1" applyFont="1" applyFill="1" applyBorder="1"/>
    <xf numFmtId="176" fontId="11" fillId="4" borderId="6" xfId="0" applyNumberFormat="1" applyFont="1" applyFill="1" applyBorder="1"/>
    <xf numFmtId="0" fontId="12" fillId="4" borderId="7" xfId="0" applyNumberFormat="1" applyFont="1" applyFill="1" applyBorder="1" applyAlignment="1">
      <alignment vertical="center"/>
    </xf>
    <xf numFmtId="0" fontId="12" fillId="4" borderId="8" xfId="0" applyNumberFormat="1" applyFont="1" applyFill="1" applyBorder="1" applyAlignment="1">
      <alignment horizontal="centerContinuous" vertical="center"/>
    </xf>
    <xf numFmtId="0" fontId="12" fillId="4" borderId="9" xfId="0" applyNumberFormat="1" applyFont="1" applyFill="1" applyBorder="1" applyAlignment="1">
      <alignment horizontal="center" vertical="center"/>
    </xf>
    <xf numFmtId="0" fontId="12" fillId="4" borderId="8" xfId="0" applyNumberFormat="1" applyFont="1" applyFill="1" applyBorder="1" applyAlignment="1">
      <alignment horizontal="centerContinuous"/>
    </xf>
    <xf numFmtId="176" fontId="12" fillId="4" borderId="10" xfId="0" applyNumberFormat="1" applyFont="1" applyFill="1" applyBorder="1" applyAlignment="1">
      <alignment horizontal="center" vertical="center"/>
    </xf>
    <xf numFmtId="176" fontId="12" fillId="4" borderId="11" xfId="0" applyNumberFormat="1" applyFont="1" applyFill="1" applyBorder="1" applyAlignment="1">
      <alignment horizontal="center" vertical="center"/>
    </xf>
    <xf numFmtId="0" fontId="12" fillId="4" borderId="12" xfId="0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Continuous" vertical="top"/>
    </xf>
    <xf numFmtId="0" fontId="12" fillId="4" borderId="14" xfId="0" applyNumberFormat="1" applyFont="1" applyFill="1" applyBorder="1" applyAlignment="1">
      <alignment horizontal="center" vertical="center"/>
    </xf>
    <xf numFmtId="3" fontId="11" fillId="4" borderId="15" xfId="0" applyNumberFormat="1" applyFont="1" applyFill="1" applyBorder="1"/>
    <xf numFmtId="3" fontId="11" fillId="3" borderId="15" xfId="0" applyNumberFormat="1" applyFont="1" applyFill="1" applyBorder="1"/>
    <xf numFmtId="0" fontId="11" fillId="4" borderId="16" xfId="0" applyNumberFormat="1" applyFont="1" applyFill="1" applyBorder="1"/>
    <xf numFmtId="0" fontId="12" fillId="4" borderId="13" xfId="0" applyNumberFormat="1" applyFont="1" applyFill="1" applyBorder="1" applyAlignment="1">
      <alignment horizontal="centerContinuous" vertical="center"/>
    </xf>
    <xf numFmtId="3" fontId="11" fillId="4" borderId="15" xfId="0" applyNumberFormat="1" applyFont="1" applyFill="1" applyBorder="1" applyProtection="1">
      <protection locked="0"/>
    </xf>
    <xf numFmtId="3" fontId="11" fillId="3" borderId="15" xfId="0" applyNumberFormat="1" applyFont="1" applyFill="1" applyBorder="1" applyProtection="1">
      <protection locked="0"/>
    </xf>
    <xf numFmtId="178" fontId="11" fillId="5" borderId="17" xfId="0" applyNumberFormat="1" applyFont="1" applyFill="1" applyBorder="1" applyProtection="1">
      <protection locked="0"/>
    </xf>
    <xf numFmtId="178" fontId="11" fillId="5" borderId="18" xfId="0" applyNumberFormat="1" applyFont="1" applyFill="1" applyBorder="1" applyProtection="1">
      <protection locked="0"/>
    </xf>
    <xf numFmtId="178" fontId="11" fillId="5" borderId="19" xfId="0" applyNumberFormat="1" applyFont="1" applyFill="1" applyBorder="1" applyProtection="1">
      <protection locked="0"/>
    </xf>
    <xf numFmtId="180" fontId="11" fillId="5" borderId="19" xfId="0" applyNumberFormat="1" applyFont="1" applyFill="1" applyBorder="1" applyProtection="1">
      <protection locked="0"/>
    </xf>
    <xf numFmtId="4" fontId="11" fillId="4" borderId="0" xfId="0" applyNumberFormat="1" applyFont="1" applyFill="1" applyBorder="1" applyProtection="1">
      <protection locked="0"/>
    </xf>
    <xf numFmtId="4" fontId="11" fillId="3" borderId="0" xfId="0" applyNumberFormat="1" applyFont="1" applyFill="1" applyBorder="1" applyProtection="1">
      <protection locked="0"/>
    </xf>
    <xf numFmtId="3" fontId="13" fillId="6" borderId="0" xfId="0" applyNumberFormat="1" applyFont="1" applyFill="1" applyBorder="1"/>
    <xf numFmtId="177" fontId="14" fillId="6" borderId="0" xfId="0" applyNumberFormat="1" applyFont="1" applyFill="1" applyBorder="1"/>
    <xf numFmtId="0" fontId="2" fillId="0" borderId="20" xfId="0" applyNumberFormat="1" applyFont="1" applyFill="1" applyBorder="1"/>
    <xf numFmtId="0" fontId="2" fillId="0" borderId="21" xfId="0" applyNumberFormat="1" applyFont="1" applyFill="1" applyBorder="1"/>
    <xf numFmtId="3" fontId="2" fillId="0" borderId="20" xfId="0" applyNumberFormat="1" applyFont="1" applyFill="1" applyBorder="1" applyProtection="1">
      <protection locked="0"/>
    </xf>
    <xf numFmtId="3" fontId="2" fillId="0" borderId="21" xfId="0" applyNumberFormat="1" applyFont="1" applyFill="1" applyBorder="1"/>
    <xf numFmtId="3" fontId="2" fillId="0" borderId="21" xfId="0" applyNumberFormat="1" applyFont="1" applyFill="1" applyBorder="1" applyProtection="1">
      <protection locked="0"/>
    </xf>
    <xf numFmtId="0" fontId="2" fillId="0" borderId="22" xfId="0" applyNumberFormat="1" applyFont="1" applyFill="1" applyBorder="1" applyAlignment="1" applyProtection="1">
      <alignment horizontal="centerContinuous"/>
      <protection locked="0"/>
    </xf>
    <xf numFmtId="0" fontId="2" fillId="0" borderId="21" xfId="0" applyNumberFormat="1" applyFont="1" applyFill="1" applyBorder="1" applyProtection="1">
      <protection locked="0"/>
    </xf>
    <xf numFmtId="0" fontId="2" fillId="0" borderId="21" xfId="0" applyNumberFormat="1" applyFont="1" applyFill="1" applyBorder="1" applyAlignment="1">
      <alignment horizontal="right"/>
    </xf>
    <xf numFmtId="0" fontId="2" fillId="0" borderId="20" xfId="0" applyNumberFormat="1" applyFont="1" applyFill="1" applyBorder="1" applyProtection="1">
      <protection locked="0"/>
    </xf>
    <xf numFmtId="0" fontId="2" fillId="0" borderId="20" xfId="0" applyNumberFormat="1" applyFont="1" applyFill="1" applyBorder="1" applyAlignment="1">
      <alignment horizontal="right"/>
    </xf>
    <xf numFmtId="3" fontId="2" fillId="0" borderId="23" xfId="0" applyNumberFormat="1" applyFont="1" applyFill="1" applyBorder="1"/>
    <xf numFmtId="3" fontId="2" fillId="0" borderId="24" xfId="0" applyNumberFormat="1" applyFont="1" applyFill="1" applyBorder="1" applyProtection="1">
      <protection locked="0"/>
    </xf>
    <xf numFmtId="0" fontId="2" fillId="0" borderId="24" xfId="0" applyNumberFormat="1" applyFont="1" applyFill="1" applyBorder="1" applyProtection="1">
      <protection locked="0"/>
    </xf>
    <xf numFmtId="0" fontId="2" fillId="0" borderId="25" xfId="0" applyNumberFormat="1" applyFont="1" applyFill="1" applyBorder="1"/>
    <xf numFmtId="3" fontId="2" fillId="0" borderId="25" xfId="0" applyNumberFormat="1" applyFont="1" applyFill="1" applyBorder="1" applyProtection="1">
      <protection locked="0"/>
    </xf>
    <xf numFmtId="0" fontId="2" fillId="0" borderId="25" xfId="0" applyNumberFormat="1" applyFont="1" applyFill="1" applyBorder="1" applyProtection="1">
      <protection locked="0"/>
    </xf>
    <xf numFmtId="0" fontId="2" fillId="0" borderId="25" xfId="0" applyNumberFormat="1" applyFont="1" applyFill="1" applyBorder="1" applyAlignment="1">
      <alignment horizontal="right"/>
    </xf>
    <xf numFmtId="0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2" fillId="0" borderId="26" xfId="0" quotePrefix="1" applyNumberFormat="1" applyFont="1" applyFill="1" applyBorder="1" applyAlignment="1">
      <alignment horizontal="center"/>
    </xf>
    <xf numFmtId="0" fontId="5" fillId="0" borderId="26" xfId="0" applyNumberFormat="1" applyFont="1" applyFill="1" applyBorder="1"/>
    <xf numFmtId="0" fontId="2" fillId="0" borderId="28" xfId="0" applyNumberFormat="1" applyFont="1" applyFill="1" applyBorder="1"/>
    <xf numFmtId="0" fontId="2" fillId="0" borderId="29" xfId="0" applyNumberFormat="1" applyFont="1" applyFill="1" applyBorder="1"/>
    <xf numFmtId="0" fontId="2" fillId="0" borderId="29" xfId="0" applyNumberFormat="1" applyFont="1" applyFill="1" applyBorder="1" applyProtection="1">
      <protection locked="0"/>
    </xf>
    <xf numFmtId="0" fontId="2" fillId="0" borderId="30" xfId="0" applyNumberFormat="1" applyFont="1" applyFill="1" applyBorder="1" applyProtection="1">
      <protection locked="0"/>
    </xf>
    <xf numFmtId="0" fontId="5" fillId="0" borderId="0" xfId="0" applyNumberFormat="1" applyFont="1" applyFill="1" applyBorder="1"/>
    <xf numFmtId="49" fontId="2" fillId="0" borderId="31" xfId="0" applyNumberFormat="1" applyFont="1" applyFill="1" applyBorder="1" applyAlignment="1">
      <alignment horizontal="center"/>
    </xf>
    <xf numFmtId="3" fontId="2" fillId="0" borderId="32" xfId="0" applyNumberFormat="1" applyFont="1" applyFill="1" applyBorder="1"/>
    <xf numFmtId="3" fontId="2" fillId="0" borderId="29" xfId="0" applyNumberFormat="1" applyFont="1" applyFill="1" applyBorder="1"/>
    <xf numFmtId="0" fontId="2" fillId="0" borderId="33" xfId="0" applyNumberFormat="1" applyFont="1" applyFill="1" applyBorder="1"/>
    <xf numFmtId="0" fontId="2" fillId="0" borderId="34" xfId="0" applyNumberFormat="1" applyFont="1" applyFill="1" applyBorder="1" applyProtection="1">
      <protection locked="0"/>
    </xf>
    <xf numFmtId="0" fontId="2" fillId="0" borderId="33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Protection="1">
      <protection locked="0"/>
    </xf>
    <xf numFmtId="0" fontId="2" fillId="0" borderId="33" xfId="0" applyNumberFormat="1" applyFont="1" applyFill="1" applyBorder="1" applyAlignment="1">
      <alignment horizontal="centerContinuous"/>
    </xf>
    <xf numFmtId="3" fontId="2" fillId="0" borderId="34" xfId="0" applyNumberFormat="1" applyFont="1" applyFill="1" applyBorder="1"/>
    <xf numFmtId="0" fontId="2" fillId="0" borderId="35" xfId="0" applyNumberFormat="1" applyFont="1" applyFill="1" applyBorder="1" applyAlignment="1">
      <alignment horizontal="center"/>
    </xf>
    <xf numFmtId="3" fontId="2" fillId="0" borderId="36" xfId="0" applyNumberFormat="1" applyFont="1" applyFill="1" applyBorder="1"/>
    <xf numFmtId="0" fontId="2" fillId="0" borderId="25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81"/>
  <sheetViews>
    <sheetView tabSelected="1" showOutlineSymbols="0" zoomScale="75" zoomScaleNormal="100" workbookViewId="0"/>
  </sheetViews>
  <sheetFormatPr defaultColWidth="10.25" defaultRowHeight="14.25" x14ac:dyDescent="0.15"/>
  <cols>
    <col min="1" max="1" width="1.75" style="7" customWidth="1"/>
    <col min="2" max="3" width="10.625" style="7" customWidth="1"/>
    <col min="4" max="4" width="11.625" style="7" customWidth="1"/>
    <col min="5" max="8" width="10.625" style="7" customWidth="1"/>
    <col min="9" max="9" width="11.625" style="7" customWidth="1"/>
    <col min="10" max="11" width="10.625" style="7" customWidth="1"/>
    <col min="12" max="12" width="4.875" style="7" customWidth="1"/>
    <col min="13" max="13" width="10.25" style="7" customWidth="1"/>
    <col min="14" max="20" width="10.25" style="7" hidden="1" customWidth="1"/>
    <col min="21" max="16384" width="10.25" style="7"/>
  </cols>
  <sheetData>
    <row r="1" spans="2:12" ht="18.75" x14ac:dyDescent="0.2">
      <c r="B1" s="13"/>
      <c r="C1" s="8"/>
      <c r="D1" s="14" t="s">
        <v>158</v>
      </c>
      <c r="E1" s="8"/>
      <c r="F1" s="8"/>
      <c r="G1" s="8"/>
      <c r="H1" s="8"/>
      <c r="I1" s="9"/>
    </row>
    <row r="2" spans="2:12" ht="11.25" customHeight="1" thickBot="1" x14ac:dyDescent="0.2">
      <c r="B2" s="10"/>
      <c r="C2" s="10"/>
      <c r="D2" s="10"/>
      <c r="E2" s="10"/>
      <c r="F2" s="10"/>
      <c r="G2" s="10"/>
      <c r="H2" s="10"/>
      <c r="I2" s="10"/>
    </row>
    <row r="3" spans="2:12" x14ac:dyDescent="0.15">
      <c r="B3" s="119" t="s">
        <v>2</v>
      </c>
      <c r="C3" s="122" t="s">
        <v>3</v>
      </c>
      <c r="D3" s="109" t="s">
        <v>1</v>
      </c>
      <c r="E3" s="110"/>
      <c r="F3" s="110"/>
      <c r="G3" s="125" t="s">
        <v>2</v>
      </c>
      <c r="H3" s="122" t="s">
        <v>3</v>
      </c>
      <c r="I3" s="109" t="s">
        <v>1</v>
      </c>
      <c r="J3" s="110"/>
      <c r="K3" s="113"/>
      <c r="L3" s="10"/>
    </row>
    <row r="4" spans="2:12" ht="20.100000000000001" customHeight="1" x14ac:dyDescent="0.15">
      <c r="B4" s="120"/>
      <c r="C4" s="123"/>
      <c r="D4" s="111"/>
      <c r="E4" s="112"/>
      <c r="F4" s="112"/>
      <c r="G4" s="126"/>
      <c r="H4" s="123"/>
      <c r="I4" s="111"/>
      <c r="J4" s="112"/>
      <c r="K4" s="114"/>
      <c r="L4" s="10"/>
    </row>
    <row r="5" spans="2:12" x14ac:dyDescent="0.15">
      <c r="B5" s="120"/>
      <c r="C5" s="123"/>
      <c r="D5" s="115" t="s">
        <v>4</v>
      </c>
      <c r="E5" s="115" t="s">
        <v>5</v>
      </c>
      <c r="F5" s="107" t="s">
        <v>6</v>
      </c>
      <c r="G5" s="126"/>
      <c r="H5" s="123"/>
      <c r="I5" s="115" t="s">
        <v>4</v>
      </c>
      <c r="J5" s="115" t="s">
        <v>5</v>
      </c>
      <c r="K5" s="117" t="s">
        <v>6</v>
      </c>
      <c r="L5" s="10"/>
    </row>
    <row r="6" spans="2:12" ht="20.100000000000001" customHeight="1" x14ac:dyDescent="0.15">
      <c r="B6" s="121"/>
      <c r="C6" s="124"/>
      <c r="D6" s="116"/>
      <c r="E6" s="116"/>
      <c r="F6" s="108"/>
      <c r="G6" s="127"/>
      <c r="H6" s="124"/>
      <c r="I6" s="116"/>
      <c r="J6" s="116"/>
      <c r="K6" s="118"/>
      <c r="L6" s="10"/>
    </row>
    <row r="7" spans="2:12" x14ac:dyDescent="0.15">
      <c r="B7" s="99"/>
      <c r="C7" s="70"/>
      <c r="D7" s="71"/>
      <c r="E7" s="71"/>
      <c r="F7" s="83"/>
      <c r="G7" s="87"/>
      <c r="H7" s="78"/>
      <c r="I7" s="71"/>
      <c r="J7" s="76"/>
      <c r="K7" s="100"/>
      <c r="L7" s="10"/>
    </row>
    <row r="8" spans="2:12" x14ac:dyDescent="0.15">
      <c r="B8" s="101" t="s">
        <v>7</v>
      </c>
      <c r="C8" s="72">
        <v>125425</v>
      </c>
      <c r="D8" s="73">
        <v>557952</v>
      </c>
      <c r="E8" s="74">
        <v>285238</v>
      </c>
      <c r="F8" s="84">
        <v>272714</v>
      </c>
      <c r="G8" s="87" t="s">
        <v>8</v>
      </c>
      <c r="H8" s="72">
        <v>206198</v>
      </c>
      <c r="I8" s="73">
        <v>918867</v>
      </c>
      <c r="J8" s="74">
        <v>438924</v>
      </c>
      <c r="K8" s="102">
        <v>479943</v>
      </c>
      <c r="L8" s="10"/>
    </row>
    <row r="9" spans="2:12" x14ac:dyDescent="0.15">
      <c r="B9" s="103" t="s">
        <v>9</v>
      </c>
      <c r="C9" s="75"/>
      <c r="D9" s="71" t="s">
        <v>0</v>
      </c>
      <c r="E9" s="76" t="s">
        <v>0</v>
      </c>
      <c r="F9" s="85" t="s">
        <v>0</v>
      </c>
      <c r="G9" s="87" t="s">
        <v>10</v>
      </c>
      <c r="H9" s="72">
        <v>208118</v>
      </c>
      <c r="I9" s="73">
        <v>915700</v>
      </c>
      <c r="J9" s="74">
        <v>436547</v>
      </c>
      <c r="K9" s="102">
        <v>479153</v>
      </c>
      <c r="L9" s="10"/>
    </row>
    <row r="10" spans="2:12" x14ac:dyDescent="0.15">
      <c r="B10" s="101" t="s">
        <v>11</v>
      </c>
      <c r="C10" s="72">
        <v>127421</v>
      </c>
      <c r="D10" s="73">
        <v>568508</v>
      </c>
      <c r="E10" s="74">
        <v>290750</v>
      </c>
      <c r="F10" s="84">
        <v>277758</v>
      </c>
      <c r="G10" s="87" t="s">
        <v>12</v>
      </c>
      <c r="H10" s="72">
        <v>211284</v>
      </c>
      <c r="I10" s="73">
        <v>910226</v>
      </c>
      <c r="J10" s="74">
        <v>433151</v>
      </c>
      <c r="K10" s="102">
        <v>477075</v>
      </c>
      <c r="L10" s="10"/>
    </row>
    <row r="11" spans="2:12" x14ac:dyDescent="0.15">
      <c r="B11" s="103" t="s">
        <v>13</v>
      </c>
      <c r="C11" s="75"/>
      <c r="D11" s="71" t="s">
        <v>0</v>
      </c>
      <c r="E11" s="76" t="s">
        <v>0</v>
      </c>
      <c r="F11" s="85" t="s">
        <v>0</v>
      </c>
      <c r="G11" s="87" t="s">
        <v>14</v>
      </c>
      <c r="H11" s="72">
        <v>215208</v>
      </c>
      <c r="I11" s="73">
        <v>905338</v>
      </c>
      <c r="J11" s="74">
        <v>429259</v>
      </c>
      <c r="K11" s="102">
        <v>476079</v>
      </c>
      <c r="L11" s="10"/>
    </row>
    <row r="12" spans="2:12" x14ac:dyDescent="0.15">
      <c r="B12" s="101" t="s">
        <v>15</v>
      </c>
      <c r="C12" s="72">
        <v>137694</v>
      </c>
      <c r="D12" s="73">
        <v>596584</v>
      </c>
      <c r="E12" s="74">
        <v>307921</v>
      </c>
      <c r="F12" s="84">
        <v>288663</v>
      </c>
      <c r="G12" s="87" t="s">
        <v>16</v>
      </c>
      <c r="H12" s="72">
        <v>219554</v>
      </c>
      <c r="I12" s="73">
        <v>906430</v>
      </c>
      <c r="J12" s="74">
        <v>429268</v>
      </c>
      <c r="K12" s="102">
        <v>477162</v>
      </c>
      <c r="L12" s="10"/>
    </row>
    <row r="13" spans="2:12" x14ac:dyDescent="0.15">
      <c r="B13" s="103" t="s">
        <v>17</v>
      </c>
      <c r="C13" s="75"/>
      <c r="D13" s="71"/>
      <c r="E13" s="76"/>
      <c r="F13" s="85"/>
      <c r="G13" s="87"/>
      <c r="H13" s="78"/>
      <c r="I13" s="71"/>
      <c r="J13" s="76"/>
      <c r="K13" s="100"/>
      <c r="L13" s="10"/>
    </row>
    <row r="14" spans="2:12" x14ac:dyDescent="0.15">
      <c r="B14" s="101" t="s">
        <v>18</v>
      </c>
      <c r="C14" s="72">
        <v>136877</v>
      </c>
      <c r="D14" s="73">
        <v>660236</v>
      </c>
      <c r="E14" s="74">
        <v>335702</v>
      </c>
      <c r="F14" s="84">
        <v>324534</v>
      </c>
      <c r="G14" s="87" t="s">
        <v>19</v>
      </c>
      <c r="H14" s="72">
        <v>220808</v>
      </c>
      <c r="I14" s="73">
        <v>900845</v>
      </c>
      <c r="J14" s="74">
        <v>427058</v>
      </c>
      <c r="K14" s="102">
        <v>473787</v>
      </c>
      <c r="L14" s="10"/>
    </row>
    <row r="15" spans="2:12" x14ac:dyDescent="0.15">
      <c r="B15" s="103" t="s">
        <v>20</v>
      </c>
      <c r="C15" s="75"/>
      <c r="D15" s="71" t="s">
        <v>0</v>
      </c>
      <c r="E15" s="71" t="s">
        <v>0</v>
      </c>
      <c r="F15" s="83" t="s">
        <v>0</v>
      </c>
      <c r="G15" s="87" t="s">
        <v>21</v>
      </c>
      <c r="H15" s="72">
        <v>225175</v>
      </c>
      <c r="I15" s="73">
        <v>897680</v>
      </c>
      <c r="J15" s="74">
        <v>425371</v>
      </c>
      <c r="K15" s="102">
        <v>472309</v>
      </c>
      <c r="L15" s="10"/>
    </row>
    <row r="16" spans="2:12" x14ac:dyDescent="0.15">
      <c r="B16" s="101" t="s">
        <v>22</v>
      </c>
      <c r="C16" s="72">
        <v>131609</v>
      </c>
      <c r="D16" s="74">
        <v>674278</v>
      </c>
      <c r="E16" s="77" t="s">
        <v>23</v>
      </c>
      <c r="F16" s="86" t="s">
        <v>23</v>
      </c>
      <c r="G16" s="87" t="s">
        <v>24</v>
      </c>
      <c r="H16" s="72">
        <v>230382</v>
      </c>
      <c r="I16" s="73">
        <v>901507</v>
      </c>
      <c r="J16" s="74">
        <v>427348</v>
      </c>
      <c r="K16" s="102">
        <v>474159</v>
      </c>
      <c r="L16" s="10"/>
    </row>
    <row r="17" spans="2:12" x14ac:dyDescent="0.15">
      <c r="B17" s="101" t="s">
        <v>0</v>
      </c>
      <c r="C17" s="78" t="s">
        <v>0</v>
      </c>
      <c r="D17" s="76" t="s">
        <v>0</v>
      </c>
      <c r="E17" s="71" t="s">
        <v>0</v>
      </c>
      <c r="F17" s="83" t="s">
        <v>0</v>
      </c>
      <c r="G17" s="87" t="s">
        <v>25</v>
      </c>
      <c r="H17" s="72">
        <v>233930</v>
      </c>
      <c r="I17" s="73">
        <v>901841</v>
      </c>
      <c r="J17" s="74">
        <v>427549</v>
      </c>
      <c r="K17" s="102">
        <v>474292</v>
      </c>
      <c r="L17" s="10"/>
    </row>
    <row r="18" spans="2:12" x14ac:dyDescent="0.15">
      <c r="B18" s="101" t="s">
        <v>26</v>
      </c>
      <c r="C18" s="72">
        <v>128092</v>
      </c>
      <c r="D18" s="74">
        <v>677370</v>
      </c>
      <c r="E18" s="77" t="s">
        <v>23</v>
      </c>
      <c r="F18" s="86" t="s">
        <v>23</v>
      </c>
      <c r="G18" s="87" t="s">
        <v>27</v>
      </c>
      <c r="H18" s="72">
        <v>238818</v>
      </c>
      <c r="I18" s="73">
        <v>904510</v>
      </c>
      <c r="J18" s="74">
        <v>429552</v>
      </c>
      <c r="K18" s="102">
        <v>474958</v>
      </c>
      <c r="L18" s="10"/>
    </row>
    <row r="19" spans="2:12" x14ac:dyDescent="0.15">
      <c r="B19" s="101" t="s">
        <v>28</v>
      </c>
      <c r="C19" s="72">
        <v>135958</v>
      </c>
      <c r="D19" s="73">
        <v>706262</v>
      </c>
      <c r="E19" s="74">
        <v>360305</v>
      </c>
      <c r="F19" s="84">
        <v>345957</v>
      </c>
      <c r="G19" s="87"/>
      <c r="H19" s="78"/>
      <c r="I19" s="71"/>
      <c r="J19" s="76"/>
      <c r="K19" s="100"/>
      <c r="L19" s="10"/>
    </row>
    <row r="20" spans="2:12" x14ac:dyDescent="0.15">
      <c r="B20" s="101" t="s">
        <v>14</v>
      </c>
      <c r="C20" s="72">
        <v>134156</v>
      </c>
      <c r="D20" s="73">
        <v>713039</v>
      </c>
      <c r="E20" s="74">
        <v>360006</v>
      </c>
      <c r="F20" s="84">
        <v>353033</v>
      </c>
      <c r="G20" s="87" t="s">
        <v>29</v>
      </c>
      <c r="H20" s="72">
        <v>242568</v>
      </c>
      <c r="I20" s="73">
        <v>907897</v>
      </c>
      <c r="J20" s="74">
        <v>430773</v>
      </c>
      <c r="K20" s="102">
        <v>477124</v>
      </c>
      <c r="L20" s="10"/>
    </row>
    <row r="21" spans="2:12" x14ac:dyDescent="0.15">
      <c r="B21" s="101" t="s">
        <v>25</v>
      </c>
      <c r="C21" s="72">
        <v>136271</v>
      </c>
      <c r="D21" s="73">
        <v>729989</v>
      </c>
      <c r="E21" s="74">
        <v>367511</v>
      </c>
      <c r="F21" s="84">
        <v>362478</v>
      </c>
      <c r="G21" s="87" t="s">
        <v>30</v>
      </c>
      <c r="H21" s="72">
        <v>247187</v>
      </c>
      <c r="I21" s="73">
        <v>914537</v>
      </c>
      <c r="J21" s="74">
        <v>434872</v>
      </c>
      <c r="K21" s="102">
        <v>479665</v>
      </c>
      <c r="L21" s="10"/>
    </row>
    <row r="22" spans="2:12" x14ac:dyDescent="0.15">
      <c r="B22" s="101" t="s">
        <v>31</v>
      </c>
      <c r="C22" s="72">
        <v>133478</v>
      </c>
      <c r="D22" s="73">
        <v>759271</v>
      </c>
      <c r="E22" s="74">
        <v>382408</v>
      </c>
      <c r="F22" s="84">
        <v>376863</v>
      </c>
      <c r="G22" s="87" t="s">
        <v>32</v>
      </c>
      <c r="H22" s="72">
        <v>251958</v>
      </c>
      <c r="I22" s="73">
        <v>923427</v>
      </c>
      <c r="J22" s="74">
        <v>440367</v>
      </c>
      <c r="K22" s="102">
        <v>483060</v>
      </c>
      <c r="L22" s="10"/>
    </row>
    <row r="23" spans="2:12" x14ac:dyDescent="0.15">
      <c r="B23" s="101"/>
      <c r="C23" s="78"/>
      <c r="D23" s="71"/>
      <c r="E23" s="76"/>
      <c r="F23" s="85"/>
      <c r="G23" s="87" t="s">
        <v>33</v>
      </c>
      <c r="H23" s="72">
        <v>256385</v>
      </c>
      <c r="I23" s="73">
        <v>933767</v>
      </c>
      <c r="J23" s="74">
        <v>446437</v>
      </c>
      <c r="K23" s="102">
        <v>487330</v>
      </c>
      <c r="L23" s="10"/>
    </row>
    <row r="24" spans="2:12" x14ac:dyDescent="0.15">
      <c r="B24" s="101" t="s">
        <v>34</v>
      </c>
      <c r="C24" s="72">
        <v>145252</v>
      </c>
      <c r="D24" s="73">
        <v>677852</v>
      </c>
      <c r="E24" s="74">
        <v>336195</v>
      </c>
      <c r="F24" s="84">
        <v>341657</v>
      </c>
      <c r="G24" s="87" t="s">
        <v>35</v>
      </c>
      <c r="H24" s="72">
        <v>261271</v>
      </c>
      <c r="I24" s="73">
        <v>945142</v>
      </c>
      <c r="J24" s="74">
        <v>452885</v>
      </c>
      <c r="K24" s="102">
        <v>492257</v>
      </c>
      <c r="L24" s="10"/>
    </row>
    <row r="25" spans="2:12" x14ac:dyDescent="0.15">
      <c r="B25" s="101" t="s">
        <v>36</v>
      </c>
      <c r="C25" s="72">
        <v>142844</v>
      </c>
      <c r="D25" s="73">
        <v>697277</v>
      </c>
      <c r="E25" s="74">
        <v>349328</v>
      </c>
      <c r="F25" s="84">
        <v>347949</v>
      </c>
      <c r="G25" s="87"/>
      <c r="H25" s="78"/>
      <c r="I25" s="71"/>
      <c r="J25" s="76"/>
      <c r="K25" s="100"/>
      <c r="L25" s="10"/>
    </row>
    <row r="26" spans="2:12" x14ac:dyDescent="0.15">
      <c r="B26" s="101" t="s">
        <v>37</v>
      </c>
      <c r="C26" s="72">
        <v>141925</v>
      </c>
      <c r="D26" s="73">
        <v>708031</v>
      </c>
      <c r="E26" s="74">
        <v>354234</v>
      </c>
      <c r="F26" s="84">
        <v>353797</v>
      </c>
      <c r="G26" s="87" t="s">
        <v>38</v>
      </c>
      <c r="H26" s="72">
        <v>270121</v>
      </c>
      <c r="I26" s="73">
        <v>961292</v>
      </c>
      <c r="J26" s="74">
        <v>461370</v>
      </c>
      <c r="K26" s="102">
        <v>499922</v>
      </c>
      <c r="L26" s="10"/>
    </row>
    <row r="27" spans="2:12" x14ac:dyDescent="0.15">
      <c r="B27" s="101" t="s">
        <v>15</v>
      </c>
      <c r="C27" s="72">
        <v>140758</v>
      </c>
      <c r="D27" s="73">
        <v>714427</v>
      </c>
      <c r="E27" s="74">
        <v>358449</v>
      </c>
      <c r="F27" s="84">
        <v>355978</v>
      </c>
      <c r="G27" s="87" t="s">
        <v>39</v>
      </c>
      <c r="H27" s="72">
        <v>274327</v>
      </c>
      <c r="I27" s="73">
        <v>970237</v>
      </c>
      <c r="J27" s="74">
        <v>466300</v>
      </c>
      <c r="K27" s="102">
        <v>503937</v>
      </c>
      <c r="L27" s="10"/>
    </row>
    <row r="28" spans="2:12" x14ac:dyDescent="0.15">
      <c r="B28" s="101" t="s">
        <v>40</v>
      </c>
      <c r="C28" s="72">
        <v>140719</v>
      </c>
      <c r="D28" s="73">
        <v>716035</v>
      </c>
      <c r="E28" s="74">
        <v>361705</v>
      </c>
      <c r="F28" s="84">
        <v>354330</v>
      </c>
      <c r="G28" s="87" t="s">
        <v>41</v>
      </c>
      <c r="H28" s="72">
        <v>278566</v>
      </c>
      <c r="I28" s="73">
        <v>979470</v>
      </c>
      <c r="J28" s="74">
        <v>471000</v>
      </c>
      <c r="K28" s="102">
        <v>508470</v>
      </c>
      <c r="L28" s="10"/>
    </row>
    <row r="29" spans="2:12" x14ac:dyDescent="0.15">
      <c r="B29" s="101"/>
      <c r="C29" s="78"/>
      <c r="D29" s="71"/>
      <c r="E29" s="76"/>
      <c r="F29" s="85"/>
      <c r="G29" s="87" t="s">
        <v>42</v>
      </c>
      <c r="H29" s="72">
        <v>281867</v>
      </c>
      <c r="I29" s="73">
        <v>986123</v>
      </c>
      <c r="J29" s="74">
        <v>474438</v>
      </c>
      <c r="K29" s="102">
        <v>511685</v>
      </c>
      <c r="L29" s="10"/>
    </row>
    <row r="30" spans="2:12" x14ac:dyDescent="0.15">
      <c r="B30" s="101" t="s">
        <v>43</v>
      </c>
      <c r="C30" s="72">
        <v>146958</v>
      </c>
      <c r="D30" s="73">
        <v>700308</v>
      </c>
      <c r="E30" s="74">
        <v>351911</v>
      </c>
      <c r="F30" s="84">
        <v>348397</v>
      </c>
      <c r="G30" s="87" t="s">
        <v>44</v>
      </c>
      <c r="H30" s="72">
        <v>285901</v>
      </c>
      <c r="I30" s="73">
        <v>993214</v>
      </c>
      <c r="J30" s="74">
        <v>478005</v>
      </c>
      <c r="K30" s="102">
        <v>515209</v>
      </c>
      <c r="L30" s="10"/>
    </row>
    <row r="31" spans="2:12" x14ac:dyDescent="0.15">
      <c r="B31" s="101" t="s">
        <v>45</v>
      </c>
      <c r="C31" s="72">
        <v>144684</v>
      </c>
      <c r="D31" s="73">
        <v>710442</v>
      </c>
      <c r="E31" s="74">
        <v>356619</v>
      </c>
      <c r="F31" s="84">
        <v>353823</v>
      </c>
      <c r="G31" s="87"/>
      <c r="H31" s="78"/>
      <c r="I31" s="71"/>
      <c r="J31" s="76"/>
      <c r="K31" s="100"/>
      <c r="L31" s="10"/>
    </row>
    <row r="32" spans="2:12" x14ac:dyDescent="0.15">
      <c r="B32" s="101" t="s">
        <v>46</v>
      </c>
      <c r="C32" s="72">
        <v>145071</v>
      </c>
      <c r="D32" s="73">
        <v>718121</v>
      </c>
      <c r="E32" s="74">
        <v>360952</v>
      </c>
      <c r="F32" s="84">
        <v>357169</v>
      </c>
      <c r="G32" s="87" t="s">
        <v>47</v>
      </c>
      <c r="H32" s="72">
        <v>293979</v>
      </c>
      <c r="I32" s="73">
        <v>999864</v>
      </c>
      <c r="J32" s="74">
        <v>481104</v>
      </c>
      <c r="K32" s="102">
        <v>518760</v>
      </c>
      <c r="L32" s="10"/>
    </row>
    <row r="33" spans="2:12" x14ac:dyDescent="0.15">
      <c r="B33" s="101" t="s">
        <v>48</v>
      </c>
      <c r="C33" s="72">
        <v>145102</v>
      </c>
      <c r="D33" s="73">
        <v>723733</v>
      </c>
      <c r="E33" s="74">
        <v>363763</v>
      </c>
      <c r="F33" s="84">
        <v>359970</v>
      </c>
      <c r="G33" s="87" t="s">
        <v>49</v>
      </c>
      <c r="H33" s="72">
        <v>297795</v>
      </c>
      <c r="I33" s="73">
        <v>1004586</v>
      </c>
      <c r="J33" s="74">
        <v>483701</v>
      </c>
      <c r="K33" s="102">
        <v>520885</v>
      </c>
      <c r="L33" s="10"/>
    </row>
    <row r="34" spans="2:12" x14ac:dyDescent="0.15">
      <c r="B34" s="101" t="s">
        <v>50</v>
      </c>
      <c r="C34" s="72">
        <v>145839</v>
      </c>
      <c r="D34" s="73">
        <v>729116</v>
      </c>
      <c r="E34" s="74">
        <v>366500</v>
      </c>
      <c r="F34" s="84">
        <v>362616</v>
      </c>
      <c r="G34" s="87" t="s">
        <v>51</v>
      </c>
      <c r="H34" s="72">
        <v>301417</v>
      </c>
      <c r="I34" s="73">
        <v>1008991</v>
      </c>
      <c r="J34" s="74">
        <v>485924</v>
      </c>
      <c r="K34" s="102">
        <v>523067</v>
      </c>
      <c r="L34" s="10"/>
    </row>
    <row r="35" spans="2:12" x14ac:dyDescent="0.15">
      <c r="B35" s="101"/>
      <c r="C35" s="78"/>
      <c r="D35" s="71"/>
      <c r="E35" s="76"/>
      <c r="F35" s="85"/>
      <c r="G35" s="87" t="s">
        <v>52</v>
      </c>
      <c r="H35" s="72">
        <v>304922</v>
      </c>
      <c r="I35" s="73">
        <v>1013138</v>
      </c>
      <c r="J35" s="74">
        <v>487870</v>
      </c>
      <c r="K35" s="102">
        <v>525268</v>
      </c>
      <c r="L35" s="10"/>
    </row>
    <row r="36" spans="2:12" x14ac:dyDescent="0.15">
      <c r="B36" s="101" t="s">
        <v>53</v>
      </c>
      <c r="C36" s="72">
        <v>150144</v>
      </c>
      <c r="D36" s="73">
        <v>732816</v>
      </c>
      <c r="E36" s="74">
        <v>368442</v>
      </c>
      <c r="F36" s="84">
        <v>364374</v>
      </c>
      <c r="G36" s="87" t="s">
        <v>54</v>
      </c>
      <c r="H36" s="72">
        <v>308140</v>
      </c>
      <c r="I36" s="73">
        <v>1016679</v>
      </c>
      <c r="J36" s="74">
        <v>489459</v>
      </c>
      <c r="K36" s="102">
        <v>527220</v>
      </c>
      <c r="L36" s="10"/>
    </row>
    <row r="37" spans="2:12" x14ac:dyDescent="0.15">
      <c r="B37" s="101" t="s">
        <v>55</v>
      </c>
      <c r="C37" s="72">
        <v>149465</v>
      </c>
      <c r="D37" s="73">
        <v>742645</v>
      </c>
      <c r="E37" s="74">
        <v>374048</v>
      </c>
      <c r="F37" s="84">
        <v>368597</v>
      </c>
      <c r="G37" s="87"/>
      <c r="H37" s="78"/>
      <c r="I37" s="71"/>
      <c r="J37" s="76"/>
      <c r="K37" s="100"/>
      <c r="L37" s="10"/>
    </row>
    <row r="38" spans="2:12" x14ac:dyDescent="0.15">
      <c r="B38" s="101" t="s">
        <v>11</v>
      </c>
      <c r="C38" s="72">
        <v>150285</v>
      </c>
      <c r="D38" s="73">
        <v>751563</v>
      </c>
      <c r="E38" s="74">
        <v>378849</v>
      </c>
      <c r="F38" s="84">
        <v>372714</v>
      </c>
      <c r="G38" s="87" t="s">
        <v>56</v>
      </c>
      <c r="H38" s="72">
        <v>306996</v>
      </c>
      <c r="I38" s="73">
        <v>1022569</v>
      </c>
      <c r="J38" s="74">
        <v>492696</v>
      </c>
      <c r="K38" s="102">
        <v>529873</v>
      </c>
      <c r="L38" s="10"/>
    </row>
    <row r="39" spans="2:12" x14ac:dyDescent="0.15">
      <c r="B39" s="101" t="s">
        <v>57</v>
      </c>
      <c r="C39" s="72">
        <v>150945</v>
      </c>
      <c r="D39" s="73">
        <v>758669</v>
      </c>
      <c r="E39" s="74">
        <v>382443</v>
      </c>
      <c r="F39" s="84">
        <v>376226</v>
      </c>
      <c r="G39" s="87" t="s">
        <v>58</v>
      </c>
      <c r="H39" s="72">
        <v>309702</v>
      </c>
      <c r="I39" s="73">
        <v>1024527</v>
      </c>
      <c r="J39" s="74">
        <v>493475</v>
      </c>
      <c r="K39" s="102">
        <v>531052</v>
      </c>
      <c r="L39" s="10"/>
    </row>
    <row r="40" spans="2:12" x14ac:dyDescent="0.15">
      <c r="B40" s="101" t="s">
        <v>34</v>
      </c>
      <c r="C40" s="72">
        <v>151402</v>
      </c>
      <c r="D40" s="73">
        <v>764779</v>
      </c>
      <c r="E40" s="74">
        <v>384692</v>
      </c>
      <c r="F40" s="84">
        <v>380087</v>
      </c>
      <c r="G40" s="87" t="s">
        <v>59</v>
      </c>
      <c r="H40" s="72">
        <v>312550</v>
      </c>
      <c r="I40" s="73">
        <v>1026268</v>
      </c>
      <c r="J40" s="74">
        <v>494187</v>
      </c>
      <c r="K40" s="102">
        <v>532081</v>
      </c>
      <c r="L40" s="10"/>
    </row>
    <row r="41" spans="2:12" x14ac:dyDescent="0.15">
      <c r="B41" s="101"/>
      <c r="C41" s="78"/>
      <c r="D41" s="71"/>
      <c r="E41" s="76"/>
      <c r="F41" s="85"/>
      <c r="G41" s="87" t="s">
        <v>60</v>
      </c>
      <c r="H41" s="72">
        <v>315614</v>
      </c>
      <c r="I41" s="73">
        <v>1027403</v>
      </c>
      <c r="J41" s="74">
        <v>494473</v>
      </c>
      <c r="K41" s="102">
        <v>532930</v>
      </c>
      <c r="L41" s="10"/>
    </row>
    <row r="42" spans="2:12" x14ac:dyDescent="0.15">
      <c r="B42" s="101" t="s">
        <v>36</v>
      </c>
      <c r="C42" s="72">
        <v>152187</v>
      </c>
      <c r="D42" s="73">
        <v>748656</v>
      </c>
      <c r="E42" s="74">
        <v>373522</v>
      </c>
      <c r="F42" s="84">
        <v>375134</v>
      </c>
      <c r="G42" s="87" t="s">
        <v>61</v>
      </c>
      <c r="H42" s="72">
        <v>318914</v>
      </c>
      <c r="I42" s="73">
        <v>1027672</v>
      </c>
      <c r="J42" s="74">
        <v>494308</v>
      </c>
      <c r="K42" s="102">
        <v>533364</v>
      </c>
      <c r="L42" s="10"/>
    </row>
    <row r="43" spans="2:12" x14ac:dyDescent="0.15">
      <c r="B43" s="101" t="s">
        <v>37</v>
      </c>
      <c r="C43" s="72">
        <v>152208</v>
      </c>
      <c r="D43" s="73">
        <v>758778</v>
      </c>
      <c r="E43" s="74">
        <v>378963</v>
      </c>
      <c r="F43" s="84">
        <v>379815</v>
      </c>
      <c r="G43" s="87"/>
      <c r="H43" s="78"/>
      <c r="I43" s="71"/>
      <c r="J43" s="76"/>
      <c r="K43" s="100"/>
      <c r="L43" s="10"/>
    </row>
    <row r="44" spans="2:12" x14ac:dyDescent="0.15">
      <c r="B44" s="101" t="s">
        <v>15</v>
      </c>
      <c r="C44" s="72">
        <v>152755</v>
      </c>
      <c r="D44" s="73">
        <v>753511</v>
      </c>
      <c r="E44" s="74">
        <v>370903</v>
      </c>
      <c r="F44" s="84">
        <v>382608</v>
      </c>
      <c r="G44" s="87" t="s">
        <v>46</v>
      </c>
      <c r="H44" s="72">
        <v>322797</v>
      </c>
      <c r="I44" s="73">
        <v>1023412</v>
      </c>
      <c r="J44" s="74">
        <v>491621</v>
      </c>
      <c r="K44" s="102">
        <v>531791</v>
      </c>
      <c r="L44" s="10"/>
    </row>
    <row r="45" spans="2:12" x14ac:dyDescent="0.15">
      <c r="B45" s="101" t="s">
        <v>40</v>
      </c>
      <c r="C45" s="72">
        <v>153226</v>
      </c>
      <c r="D45" s="73">
        <v>755657</v>
      </c>
      <c r="E45" s="74">
        <v>370799</v>
      </c>
      <c r="F45" s="84">
        <v>384858</v>
      </c>
      <c r="G45" s="87" t="s">
        <v>48</v>
      </c>
      <c r="H45" s="72">
        <v>327272</v>
      </c>
      <c r="I45" s="73">
        <v>1023746</v>
      </c>
      <c r="J45" s="74">
        <v>491674</v>
      </c>
      <c r="K45" s="102">
        <v>532072</v>
      </c>
      <c r="L45" s="10"/>
    </row>
    <row r="46" spans="2:12" x14ac:dyDescent="0.15">
      <c r="B46" s="101" t="s">
        <v>43</v>
      </c>
      <c r="C46" s="72">
        <v>153365</v>
      </c>
      <c r="D46" s="73">
        <v>754969</v>
      </c>
      <c r="E46" s="74">
        <v>368944</v>
      </c>
      <c r="F46" s="84">
        <v>386025</v>
      </c>
      <c r="G46" s="87" t="s">
        <v>50</v>
      </c>
      <c r="H46" s="72">
        <v>331924</v>
      </c>
      <c r="I46" s="73">
        <v>1025091</v>
      </c>
      <c r="J46" s="74">
        <v>492305</v>
      </c>
      <c r="K46" s="102">
        <v>532786</v>
      </c>
      <c r="L46" s="10"/>
    </row>
    <row r="47" spans="2:12" x14ac:dyDescent="0.15">
      <c r="B47" s="101"/>
      <c r="C47" s="78"/>
      <c r="D47" s="71"/>
      <c r="E47" s="76"/>
      <c r="F47" s="85"/>
      <c r="G47" s="87" t="s">
        <v>53</v>
      </c>
      <c r="H47" s="72">
        <v>336259</v>
      </c>
      <c r="I47" s="73">
        <v>1026129</v>
      </c>
      <c r="J47" s="74">
        <v>492732</v>
      </c>
      <c r="K47" s="102">
        <v>533397</v>
      </c>
      <c r="L47" s="10"/>
    </row>
    <row r="48" spans="2:12" x14ac:dyDescent="0.15">
      <c r="B48" s="101" t="s">
        <v>62</v>
      </c>
      <c r="C48" s="72">
        <v>148965</v>
      </c>
      <c r="D48" s="73">
        <v>730394</v>
      </c>
      <c r="E48" s="74">
        <v>359139</v>
      </c>
      <c r="F48" s="84">
        <v>371255</v>
      </c>
      <c r="G48" s="87" t="s">
        <v>55</v>
      </c>
      <c r="H48" s="72">
        <v>341313</v>
      </c>
      <c r="I48" s="73">
        <v>1027512</v>
      </c>
      <c r="J48" s="74">
        <v>493434</v>
      </c>
      <c r="K48" s="102">
        <v>534078</v>
      </c>
      <c r="L48" s="10"/>
    </row>
    <row r="49" spans="2:13" x14ac:dyDescent="0.15">
      <c r="B49" s="101" t="s">
        <v>63</v>
      </c>
      <c r="C49" s="79" t="s">
        <v>23</v>
      </c>
      <c r="D49" s="77" t="s">
        <v>23</v>
      </c>
      <c r="E49" s="77" t="s">
        <v>23</v>
      </c>
      <c r="F49" s="86" t="s">
        <v>23</v>
      </c>
      <c r="G49" s="87"/>
      <c r="H49" s="78"/>
      <c r="I49" s="71"/>
      <c r="J49" s="76"/>
      <c r="K49" s="100"/>
      <c r="L49" s="10"/>
    </row>
    <row r="50" spans="2:13" x14ac:dyDescent="0.15">
      <c r="B50" s="101" t="s">
        <v>64</v>
      </c>
      <c r="C50" s="79" t="s">
        <v>23</v>
      </c>
      <c r="D50" s="73">
        <v>726800</v>
      </c>
      <c r="E50" s="77" t="s">
        <v>23</v>
      </c>
      <c r="F50" s="86" t="s">
        <v>23</v>
      </c>
      <c r="G50" s="87" t="s">
        <v>11</v>
      </c>
      <c r="H50" s="72">
        <v>346147</v>
      </c>
      <c r="I50" s="73">
        <v>1027006</v>
      </c>
      <c r="J50" s="74">
        <v>493482</v>
      </c>
      <c r="K50" s="102">
        <v>533524</v>
      </c>
      <c r="L50" s="10"/>
    </row>
    <row r="51" spans="2:13" x14ac:dyDescent="0.15">
      <c r="B51" s="101" t="s">
        <v>65</v>
      </c>
      <c r="C51" s="79" t="s">
        <v>23</v>
      </c>
      <c r="D51" s="73">
        <v>713283</v>
      </c>
      <c r="E51" s="77" t="s">
        <v>23</v>
      </c>
      <c r="F51" s="86" t="s">
        <v>23</v>
      </c>
      <c r="G51" s="87" t="s">
        <v>66</v>
      </c>
      <c r="H51" s="72">
        <v>350846</v>
      </c>
      <c r="I51" s="73">
        <v>1028027</v>
      </c>
      <c r="J51" s="74">
        <v>494181</v>
      </c>
      <c r="K51" s="102">
        <v>533846</v>
      </c>
    </row>
    <row r="52" spans="2:13" x14ac:dyDescent="0.15">
      <c r="B52" s="101" t="s">
        <v>67</v>
      </c>
      <c r="C52" s="79" t="s">
        <v>23</v>
      </c>
      <c r="D52" s="73">
        <v>713134</v>
      </c>
      <c r="E52" s="74">
        <v>321817</v>
      </c>
      <c r="F52" s="84">
        <v>391317</v>
      </c>
      <c r="G52" s="88" t="s">
        <v>68</v>
      </c>
      <c r="H52" s="80">
        <v>355599</v>
      </c>
      <c r="I52" s="73">
        <v>1028970</v>
      </c>
      <c r="J52" s="73">
        <v>494776</v>
      </c>
      <c r="K52" s="104">
        <v>534194</v>
      </c>
    </row>
    <row r="53" spans="2:13" x14ac:dyDescent="0.15">
      <c r="B53" s="101" t="s">
        <v>0</v>
      </c>
      <c r="C53" s="70" t="s">
        <v>0</v>
      </c>
      <c r="D53" s="71" t="s">
        <v>0</v>
      </c>
      <c r="E53" s="76" t="s">
        <v>0</v>
      </c>
      <c r="F53" s="85" t="s">
        <v>0</v>
      </c>
      <c r="G53" s="89" t="s">
        <v>137</v>
      </c>
      <c r="H53" s="80">
        <v>360381</v>
      </c>
      <c r="I53" s="73">
        <v>1030068</v>
      </c>
      <c r="J53" s="73">
        <v>495266</v>
      </c>
      <c r="K53" s="104">
        <v>534802</v>
      </c>
    </row>
    <row r="54" spans="2:13" x14ac:dyDescent="0.15">
      <c r="B54" s="101" t="s">
        <v>69</v>
      </c>
      <c r="C54" s="72">
        <v>174559</v>
      </c>
      <c r="D54" s="73">
        <v>863700</v>
      </c>
      <c r="E54" s="74">
        <v>396235</v>
      </c>
      <c r="F54" s="84">
        <v>467465</v>
      </c>
      <c r="G54" s="88" t="s">
        <v>81</v>
      </c>
      <c r="H54" s="80">
        <v>364956</v>
      </c>
      <c r="I54" s="73">
        <v>1030388</v>
      </c>
      <c r="J54" s="73">
        <v>495146</v>
      </c>
      <c r="K54" s="104">
        <v>535242</v>
      </c>
    </row>
    <row r="55" spans="2:13" x14ac:dyDescent="0.15">
      <c r="B55" s="101" t="s">
        <v>18</v>
      </c>
      <c r="C55" s="72">
        <v>182429</v>
      </c>
      <c r="D55" s="73">
        <v>872312</v>
      </c>
      <c r="E55" s="74">
        <v>408427</v>
      </c>
      <c r="F55" s="84">
        <v>463885</v>
      </c>
      <c r="G55" s="87"/>
      <c r="H55" s="78"/>
      <c r="I55" s="71"/>
      <c r="J55" s="76"/>
      <c r="K55" s="100"/>
      <c r="L55" s="11"/>
      <c r="M55" s="11"/>
    </row>
    <row r="56" spans="2:13" x14ac:dyDescent="0.15">
      <c r="B56" s="101" t="s">
        <v>70</v>
      </c>
      <c r="C56" s="72">
        <v>192216</v>
      </c>
      <c r="D56" s="73">
        <v>917673</v>
      </c>
      <c r="E56" s="74">
        <v>439913</v>
      </c>
      <c r="F56" s="84">
        <v>477760</v>
      </c>
      <c r="G56" s="88" t="s">
        <v>138</v>
      </c>
      <c r="H56" s="80">
        <v>364972</v>
      </c>
      <c r="I56" s="73">
        <v>1022890</v>
      </c>
      <c r="J56" s="73">
        <v>491761</v>
      </c>
      <c r="K56" s="104">
        <v>531129</v>
      </c>
      <c r="L56" s="11"/>
      <c r="M56" s="11"/>
    </row>
    <row r="57" spans="2:13" x14ac:dyDescent="0.15">
      <c r="B57" s="101" t="s">
        <v>22</v>
      </c>
      <c r="C57" s="72">
        <v>192291</v>
      </c>
      <c r="D57" s="73">
        <v>941662</v>
      </c>
      <c r="E57" s="74">
        <v>453750</v>
      </c>
      <c r="F57" s="84">
        <v>487912</v>
      </c>
      <c r="G57" s="88" t="s">
        <v>139</v>
      </c>
      <c r="H57" s="80">
        <v>369470</v>
      </c>
      <c r="I57" s="73">
        <v>1022827</v>
      </c>
      <c r="J57" s="73">
        <v>491634</v>
      </c>
      <c r="K57" s="104">
        <v>531193</v>
      </c>
      <c r="L57" s="11"/>
      <c r="M57" s="11"/>
    </row>
    <row r="58" spans="2:13" x14ac:dyDescent="0.15">
      <c r="B58" s="101" t="s">
        <v>71</v>
      </c>
      <c r="C58" s="72">
        <v>200696</v>
      </c>
      <c r="D58" s="73">
        <v>950385</v>
      </c>
      <c r="E58" s="74">
        <v>458935</v>
      </c>
      <c r="F58" s="84">
        <v>491450</v>
      </c>
      <c r="G58" s="88" t="s">
        <v>129</v>
      </c>
      <c r="H58" s="80">
        <v>372882</v>
      </c>
      <c r="I58" s="73">
        <v>1021698</v>
      </c>
      <c r="J58" s="73">
        <v>490904</v>
      </c>
      <c r="K58" s="104">
        <v>530794</v>
      </c>
      <c r="L58" s="11"/>
      <c r="M58" s="11"/>
    </row>
    <row r="59" spans="2:13" x14ac:dyDescent="0.15">
      <c r="B59" s="101" t="s">
        <v>0</v>
      </c>
      <c r="C59" s="78" t="s">
        <v>0</v>
      </c>
      <c r="D59" s="71" t="s">
        <v>72</v>
      </c>
      <c r="E59" s="76" t="s">
        <v>0</v>
      </c>
      <c r="F59" s="85" t="s">
        <v>0</v>
      </c>
      <c r="G59" s="88" t="s">
        <v>130</v>
      </c>
      <c r="H59" s="80">
        <v>376652</v>
      </c>
      <c r="I59" s="73">
        <v>1020421</v>
      </c>
      <c r="J59" s="73">
        <v>490180</v>
      </c>
      <c r="K59" s="104">
        <v>530241</v>
      </c>
      <c r="L59" s="11"/>
      <c r="M59" s="11"/>
    </row>
    <row r="60" spans="2:13" x14ac:dyDescent="0.15">
      <c r="B60" s="101" t="s">
        <v>73</v>
      </c>
      <c r="C60" s="72">
        <v>191305</v>
      </c>
      <c r="D60" s="73">
        <v>946022</v>
      </c>
      <c r="E60" s="74">
        <v>457980</v>
      </c>
      <c r="F60" s="84">
        <v>488042</v>
      </c>
      <c r="G60" s="88" t="s">
        <v>131</v>
      </c>
      <c r="H60" s="80">
        <v>380577</v>
      </c>
      <c r="I60" s="73">
        <v>1019434</v>
      </c>
      <c r="J60" s="73">
        <v>489911</v>
      </c>
      <c r="K60" s="104">
        <v>529523</v>
      </c>
      <c r="L60" s="11"/>
      <c r="M60" s="11"/>
    </row>
    <row r="61" spans="2:13" x14ac:dyDescent="0.15">
      <c r="B61" s="101" t="s">
        <v>74</v>
      </c>
      <c r="C61" s="72">
        <v>199953</v>
      </c>
      <c r="D61" s="73">
        <v>946373</v>
      </c>
      <c r="E61" s="74">
        <v>456603</v>
      </c>
      <c r="F61" s="84">
        <v>489770</v>
      </c>
      <c r="G61" s="88"/>
      <c r="H61" s="80"/>
      <c r="I61" s="73"/>
      <c r="J61" s="73"/>
      <c r="K61" s="104"/>
      <c r="L61" s="11"/>
      <c r="M61" s="11"/>
    </row>
    <row r="62" spans="2:13" x14ac:dyDescent="0.15">
      <c r="B62" s="101" t="s">
        <v>75</v>
      </c>
      <c r="C62" s="72">
        <v>199242</v>
      </c>
      <c r="D62" s="73">
        <v>941286</v>
      </c>
      <c r="E62" s="74">
        <v>454220</v>
      </c>
      <c r="F62" s="84">
        <v>487066</v>
      </c>
      <c r="G62" s="88" t="s">
        <v>132</v>
      </c>
      <c r="H62" s="80">
        <v>377691</v>
      </c>
      <c r="I62" s="73">
        <v>1012400</v>
      </c>
      <c r="J62" s="73">
        <v>486108</v>
      </c>
      <c r="K62" s="104">
        <v>526292</v>
      </c>
      <c r="L62" s="11"/>
      <c r="M62" s="11"/>
    </row>
    <row r="63" spans="2:13" x14ac:dyDescent="0.15">
      <c r="B63" s="101" t="s">
        <v>26</v>
      </c>
      <c r="C63" s="72">
        <v>199351</v>
      </c>
      <c r="D63" s="73">
        <v>939569</v>
      </c>
      <c r="E63" s="74">
        <v>453202</v>
      </c>
      <c r="F63" s="84">
        <v>486367</v>
      </c>
      <c r="G63" s="88" t="s">
        <v>140</v>
      </c>
      <c r="H63" s="80">
        <v>382293</v>
      </c>
      <c r="I63" s="73">
        <v>1009328</v>
      </c>
      <c r="J63" s="73">
        <v>484657</v>
      </c>
      <c r="K63" s="104">
        <v>524671</v>
      </c>
      <c r="L63" s="11"/>
      <c r="M63" s="11"/>
    </row>
    <row r="64" spans="2:13" x14ac:dyDescent="0.15">
      <c r="B64" s="101" t="s">
        <v>76</v>
      </c>
      <c r="C64" s="72">
        <v>196449</v>
      </c>
      <c r="D64" s="73">
        <v>935869</v>
      </c>
      <c r="E64" s="74">
        <v>451172</v>
      </c>
      <c r="F64" s="84">
        <v>484697</v>
      </c>
      <c r="G64" s="88"/>
      <c r="H64" s="80"/>
      <c r="I64" s="73"/>
      <c r="J64" s="73"/>
      <c r="K64" s="104"/>
      <c r="L64" s="11"/>
      <c r="M64" s="11"/>
    </row>
    <row r="65" spans="1:15" x14ac:dyDescent="0.15">
      <c r="B65" s="101"/>
      <c r="C65" s="78"/>
      <c r="D65" s="71"/>
      <c r="E65" s="76"/>
      <c r="F65" s="82"/>
      <c r="G65" s="88"/>
      <c r="H65" s="80"/>
      <c r="I65" s="73"/>
      <c r="J65" s="73"/>
      <c r="K65" s="104"/>
      <c r="L65" s="11"/>
      <c r="M65" s="11"/>
      <c r="O65" s="90" t="s">
        <v>135</v>
      </c>
    </row>
    <row r="66" spans="1:15" x14ac:dyDescent="0.15">
      <c r="B66" s="101" t="s">
        <v>77</v>
      </c>
      <c r="C66" s="72">
        <v>195136</v>
      </c>
      <c r="D66" s="73">
        <v>943823</v>
      </c>
      <c r="E66" s="74">
        <v>456711</v>
      </c>
      <c r="F66" s="81">
        <v>487112</v>
      </c>
      <c r="G66" s="88"/>
      <c r="H66" s="80"/>
      <c r="I66" s="73"/>
      <c r="J66" s="73"/>
      <c r="K66" s="104"/>
      <c r="L66" s="11"/>
      <c r="M66" s="11"/>
      <c r="O66" s="90" t="s">
        <v>141</v>
      </c>
    </row>
    <row r="67" spans="1:15" x14ac:dyDescent="0.15">
      <c r="B67" s="101" t="s">
        <v>78</v>
      </c>
      <c r="C67" s="72">
        <v>199865</v>
      </c>
      <c r="D67" s="73">
        <v>942873</v>
      </c>
      <c r="E67" s="74">
        <v>455381</v>
      </c>
      <c r="F67" s="81">
        <v>487492</v>
      </c>
      <c r="G67" s="88"/>
      <c r="H67" s="80"/>
      <c r="I67" s="73"/>
      <c r="J67" s="73"/>
      <c r="K67" s="104"/>
      <c r="L67" s="11"/>
      <c r="M67" s="11"/>
      <c r="O67" s="90" t="s">
        <v>142</v>
      </c>
    </row>
    <row r="68" spans="1:15" x14ac:dyDescent="0.15">
      <c r="B68" s="101" t="s">
        <v>79</v>
      </c>
      <c r="C68" s="72">
        <v>200993</v>
      </c>
      <c r="D68" s="73">
        <v>935919</v>
      </c>
      <c r="E68" s="74">
        <v>451754</v>
      </c>
      <c r="F68" s="81">
        <v>484165</v>
      </c>
      <c r="G68" s="88"/>
      <c r="H68" s="80"/>
      <c r="I68" s="73"/>
      <c r="J68" s="73"/>
      <c r="K68" s="104"/>
      <c r="O68" s="90" t="s">
        <v>134</v>
      </c>
    </row>
    <row r="69" spans="1:15" x14ac:dyDescent="0.15">
      <c r="B69" s="101" t="s">
        <v>28</v>
      </c>
      <c r="C69" s="72">
        <v>203957</v>
      </c>
      <c r="D69" s="73">
        <v>929926</v>
      </c>
      <c r="E69" s="74">
        <v>447260</v>
      </c>
      <c r="F69" s="81">
        <v>482666</v>
      </c>
      <c r="G69" s="88"/>
      <c r="H69" s="80"/>
      <c r="I69" s="73"/>
      <c r="J69" s="73"/>
      <c r="K69" s="104"/>
      <c r="O69" s="90" t="s">
        <v>143</v>
      </c>
    </row>
    <row r="70" spans="1:15" x14ac:dyDescent="0.15">
      <c r="B70" s="101" t="s">
        <v>80</v>
      </c>
      <c r="C70" s="72">
        <v>206625</v>
      </c>
      <c r="D70" s="73">
        <v>927434</v>
      </c>
      <c r="E70" s="74">
        <v>445435</v>
      </c>
      <c r="F70" s="81">
        <v>481999</v>
      </c>
      <c r="G70" s="88"/>
      <c r="H70" s="80"/>
      <c r="I70" s="73"/>
      <c r="J70" s="73"/>
      <c r="K70" s="104"/>
      <c r="O70" s="90" t="s">
        <v>144</v>
      </c>
    </row>
    <row r="71" spans="1:15" ht="15" thickBot="1" x14ac:dyDescent="0.2">
      <c r="B71" s="105"/>
      <c r="C71" s="91"/>
      <c r="D71" s="92"/>
      <c r="E71" s="93"/>
      <c r="F71" s="94"/>
      <c r="G71" s="96"/>
      <c r="H71" s="97"/>
      <c r="I71" s="98"/>
      <c r="J71" s="98"/>
      <c r="K71" s="106"/>
      <c r="O71" s="90" t="s">
        <v>136</v>
      </c>
    </row>
    <row r="72" spans="1:15" x14ac:dyDescent="0.15">
      <c r="B72" s="95" t="s">
        <v>154</v>
      </c>
      <c r="H72" s="12"/>
      <c r="I72" s="12"/>
      <c r="J72" s="12"/>
      <c r="K72" s="12"/>
      <c r="O72" s="12" t="s">
        <v>145</v>
      </c>
    </row>
    <row r="73" spans="1:15" x14ac:dyDescent="0.15">
      <c r="B73" s="95" t="s">
        <v>155</v>
      </c>
      <c r="H73" s="12"/>
      <c r="I73" s="12"/>
      <c r="J73" s="12"/>
      <c r="K73" s="12"/>
      <c r="O73" s="12" t="s">
        <v>133</v>
      </c>
    </row>
    <row r="74" spans="1:15" x14ac:dyDescent="0.15">
      <c r="B74" s="95" t="s">
        <v>156</v>
      </c>
      <c r="H74" s="11"/>
      <c r="I74" s="11"/>
      <c r="J74" s="11"/>
      <c r="K74" s="11"/>
    </row>
    <row r="75" spans="1:15" x14ac:dyDescent="0.15">
      <c r="B75" s="95" t="s">
        <v>157</v>
      </c>
      <c r="H75" s="11"/>
      <c r="I75" s="11"/>
      <c r="J75" s="11"/>
      <c r="K75" s="11"/>
    </row>
    <row r="76" spans="1:15" x14ac:dyDescent="0.15">
      <c r="B76" s="12" t="s">
        <v>133</v>
      </c>
      <c r="H76" s="11"/>
      <c r="I76" s="11"/>
      <c r="J76" s="11"/>
      <c r="K76" s="11"/>
    </row>
    <row r="78" spans="1:15" x14ac:dyDescent="0.15">
      <c r="A78" s="10"/>
    </row>
    <row r="79" spans="1:15" x14ac:dyDescent="0.15">
      <c r="A79" s="10"/>
    </row>
    <row r="80" spans="1:15" x14ac:dyDescent="0.15">
      <c r="A80" s="10"/>
    </row>
    <row r="81" spans="1:1" x14ac:dyDescent="0.15">
      <c r="A81" s="10"/>
    </row>
  </sheetData>
  <mergeCells count="12">
    <mergeCell ref="B3:B6"/>
    <mergeCell ref="C3:C6"/>
    <mergeCell ref="G3:G6"/>
    <mergeCell ref="H3:H6"/>
    <mergeCell ref="D5:D6"/>
    <mergeCell ref="E5:E6"/>
    <mergeCell ref="F5:F6"/>
    <mergeCell ref="D3:F4"/>
    <mergeCell ref="I3:K4"/>
    <mergeCell ref="J5:J6"/>
    <mergeCell ref="K5:K6"/>
    <mergeCell ref="I5:I6"/>
  </mergeCells>
  <phoneticPr fontId="1"/>
  <printOptions horizontalCentered="1"/>
  <pageMargins left="0.59055118110236227" right="0.59055118110236227" top="0.69" bottom="0.51181102362204722" header="0.51181102362204722" footer="0.51181102362204722"/>
  <pageSetup paperSize="9" scale="74" orientation="portrait" verticalDpi="400" r:id="rId1"/>
  <headerFooter alignWithMargins="0"/>
  <ignoredErrors>
    <ignoredError sqref="G8:G12 G14:G18 G20:G24 G26:G30 G32:G36 G38:G41 G44:G48 G50:G54 G56:G60 G62:G63 B66:B70 B60:B64 B54:B58 B48:B52 B42:B46 B36:B40 B32:B34 B30 B24:B28 B18:B21 B16 B14 B12 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C3" sqref="C3"/>
    </sheetView>
  </sheetViews>
  <sheetFormatPr defaultRowHeight="14.25" x14ac:dyDescent="0.15"/>
  <cols>
    <col min="1" max="1" width="5.125" bestFit="1" customWidth="1"/>
    <col min="2" max="3" width="13.625" style="5" customWidth="1"/>
    <col min="4" max="4" width="13.125" bestFit="1" customWidth="1"/>
  </cols>
  <sheetData>
    <row r="1" spans="1:4" s="1" customFormat="1" x14ac:dyDescent="0.15">
      <c r="A1" s="3" t="s">
        <v>125</v>
      </c>
      <c r="B1" s="6" t="s">
        <v>126</v>
      </c>
      <c r="C1" s="6" t="s">
        <v>127</v>
      </c>
      <c r="D1" s="3" t="s">
        <v>128</v>
      </c>
    </row>
    <row r="2" spans="1:4" x14ac:dyDescent="0.15">
      <c r="A2" s="2" t="s">
        <v>82</v>
      </c>
      <c r="B2" s="4">
        <v>125425</v>
      </c>
      <c r="C2" s="4">
        <v>557952</v>
      </c>
      <c r="D2" s="2"/>
    </row>
    <row r="3" spans="1:4" x14ac:dyDescent="0.15">
      <c r="A3" s="2" t="s">
        <v>83</v>
      </c>
      <c r="B3" s="4"/>
      <c r="C3" s="4">
        <v>601782</v>
      </c>
      <c r="D3" s="2" t="s">
        <v>84</v>
      </c>
    </row>
    <row r="4" spans="1:4" x14ac:dyDescent="0.15">
      <c r="A4" s="2" t="s">
        <v>85</v>
      </c>
      <c r="B4" s="4"/>
      <c r="C4" s="4">
        <v>607380</v>
      </c>
      <c r="D4" s="3" t="s">
        <v>86</v>
      </c>
    </row>
    <row r="5" spans="1:4" x14ac:dyDescent="0.15">
      <c r="A5" s="2" t="s">
        <v>87</v>
      </c>
      <c r="B5" s="4"/>
      <c r="C5" s="4">
        <v>618310</v>
      </c>
      <c r="D5" s="3" t="s">
        <v>86</v>
      </c>
    </row>
    <row r="6" spans="1:4" x14ac:dyDescent="0.15">
      <c r="A6" s="2" t="s">
        <v>88</v>
      </c>
      <c r="B6" s="4"/>
      <c r="C6" s="4">
        <v>626421</v>
      </c>
      <c r="D6" s="3" t="s">
        <v>86</v>
      </c>
    </row>
    <row r="7" spans="1:4" x14ac:dyDescent="0.15">
      <c r="A7" s="2" t="s">
        <v>89</v>
      </c>
      <c r="B7" s="4">
        <v>139840</v>
      </c>
      <c r="C7" s="4">
        <v>633828</v>
      </c>
      <c r="D7" s="3" t="s">
        <v>86</v>
      </c>
    </row>
    <row r="8" spans="1:4" x14ac:dyDescent="0.15">
      <c r="A8" s="2" t="s">
        <v>90</v>
      </c>
      <c r="B8" s="4"/>
      <c r="C8" s="4">
        <v>645355</v>
      </c>
      <c r="D8" s="3" t="s">
        <v>86</v>
      </c>
    </row>
    <row r="9" spans="1:4" x14ac:dyDescent="0.15">
      <c r="A9" s="2" t="s">
        <v>91</v>
      </c>
      <c r="B9" s="4"/>
      <c r="C9" s="4">
        <v>648191</v>
      </c>
      <c r="D9" s="3" t="s">
        <v>86</v>
      </c>
    </row>
    <row r="10" spans="1:4" x14ac:dyDescent="0.15">
      <c r="A10" s="2" t="s">
        <v>92</v>
      </c>
      <c r="B10" s="4"/>
      <c r="C10" s="4">
        <v>658110</v>
      </c>
      <c r="D10" s="3" t="s">
        <v>86</v>
      </c>
    </row>
    <row r="11" spans="1:4" x14ac:dyDescent="0.15">
      <c r="A11" s="2" t="s">
        <v>93</v>
      </c>
      <c r="B11" s="4">
        <v>136877</v>
      </c>
      <c r="C11" s="4">
        <v>660236</v>
      </c>
      <c r="D11" s="3" t="s">
        <v>86</v>
      </c>
    </row>
    <row r="12" spans="1:4" x14ac:dyDescent="0.15">
      <c r="A12" s="2" t="s">
        <v>94</v>
      </c>
      <c r="B12" s="4">
        <v>137008</v>
      </c>
      <c r="C12" s="4">
        <v>667495</v>
      </c>
      <c r="D12" s="3"/>
    </row>
    <row r="13" spans="1:4" x14ac:dyDescent="0.15">
      <c r="A13" s="2" t="s">
        <v>95</v>
      </c>
      <c r="B13" s="4">
        <v>131609</v>
      </c>
      <c r="C13" s="4">
        <v>674278</v>
      </c>
      <c r="D13" s="3"/>
    </row>
    <row r="14" spans="1:4" x14ac:dyDescent="0.15">
      <c r="A14" s="2" t="s">
        <v>96</v>
      </c>
      <c r="B14" s="4">
        <v>131121</v>
      </c>
      <c r="C14" s="4">
        <v>676046</v>
      </c>
      <c r="D14" s="3"/>
    </row>
    <row r="15" spans="1:4" x14ac:dyDescent="0.15">
      <c r="A15" s="2" t="s">
        <v>97</v>
      </c>
      <c r="B15" s="4">
        <v>131188</v>
      </c>
      <c r="C15" s="4">
        <v>677639</v>
      </c>
      <c r="D15" s="3"/>
    </row>
    <row r="16" spans="1:4" x14ac:dyDescent="0.15">
      <c r="A16" s="2" t="s">
        <v>98</v>
      </c>
      <c r="B16" s="4">
        <v>129390</v>
      </c>
      <c r="C16" s="4">
        <v>677527</v>
      </c>
      <c r="D16" s="3"/>
    </row>
    <row r="17" spans="1:4" x14ac:dyDescent="0.15">
      <c r="A17" s="2" t="s">
        <v>99</v>
      </c>
      <c r="B17" s="4">
        <v>128567</v>
      </c>
      <c r="C17" s="4">
        <v>676699</v>
      </c>
      <c r="D17" s="2"/>
    </row>
    <row r="18" spans="1:4" x14ac:dyDescent="0.15">
      <c r="A18" s="2" t="s">
        <v>100</v>
      </c>
      <c r="B18" s="4">
        <v>128092</v>
      </c>
      <c r="C18" s="4">
        <v>677370</v>
      </c>
      <c r="D18" s="2"/>
    </row>
    <row r="19" spans="1:4" x14ac:dyDescent="0.15">
      <c r="A19" s="2" t="s">
        <v>101</v>
      </c>
      <c r="B19" s="4">
        <v>127652</v>
      </c>
      <c r="C19" s="4">
        <v>676051</v>
      </c>
      <c r="D19" s="2"/>
    </row>
    <row r="20" spans="1:4" x14ac:dyDescent="0.15">
      <c r="A20" s="2" t="s">
        <v>102</v>
      </c>
      <c r="B20" s="4">
        <v>127577</v>
      </c>
      <c r="C20" s="4">
        <v>676952</v>
      </c>
      <c r="D20" s="2"/>
    </row>
    <row r="21" spans="1:4" x14ac:dyDescent="0.15">
      <c r="A21" s="2" t="s">
        <v>103</v>
      </c>
      <c r="B21" s="4">
        <v>130759</v>
      </c>
      <c r="C21" s="4">
        <v>694280</v>
      </c>
      <c r="D21" s="2"/>
    </row>
    <row r="22" spans="1:4" x14ac:dyDescent="0.15">
      <c r="A22" s="2" t="s">
        <v>104</v>
      </c>
      <c r="B22" s="4">
        <v>133754</v>
      </c>
      <c r="C22" s="4">
        <v>714886</v>
      </c>
      <c r="D22" s="2"/>
    </row>
    <row r="23" spans="1:4" x14ac:dyDescent="0.15">
      <c r="A23" s="2" t="s">
        <v>105</v>
      </c>
      <c r="B23" s="4">
        <v>135958</v>
      </c>
      <c r="C23" s="4">
        <v>706262</v>
      </c>
      <c r="D23" s="2"/>
    </row>
    <row r="24" spans="1:4" x14ac:dyDescent="0.15">
      <c r="A24" s="2" t="s">
        <v>106</v>
      </c>
      <c r="B24" s="4">
        <v>132718</v>
      </c>
      <c r="C24" s="4">
        <v>704113</v>
      </c>
      <c r="D24" s="2"/>
    </row>
    <row r="25" spans="1:4" x14ac:dyDescent="0.15">
      <c r="A25" s="2" t="s">
        <v>107</v>
      </c>
      <c r="B25" s="4">
        <v>133025</v>
      </c>
      <c r="C25" s="4">
        <v>711841</v>
      </c>
      <c r="D25" s="2"/>
    </row>
    <row r="26" spans="1:4" x14ac:dyDescent="0.15">
      <c r="A26" s="2" t="s">
        <v>108</v>
      </c>
      <c r="B26" s="4">
        <v>135029</v>
      </c>
      <c r="C26" s="4">
        <v>705440</v>
      </c>
      <c r="D26" s="2"/>
    </row>
    <row r="27" spans="1:4" x14ac:dyDescent="0.15">
      <c r="A27" s="2" t="s">
        <v>109</v>
      </c>
      <c r="B27" s="4">
        <v>135923</v>
      </c>
      <c r="C27" s="4">
        <v>701328</v>
      </c>
      <c r="D27" s="2"/>
    </row>
    <row r="28" spans="1:4" x14ac:dyDescent="0.15">
      <c r="A28" s="2" t="s">
        <v>110</v>
      </c>
      <c r="B28" s="4">
        <v>134156</v>
      </c>
      <c r="C28" s="4">
        <v>713039</v>
      </c>
      <c r="D28" s="2"/>
    </row>
    <row r="29" spans="1:4" x14ac:dyDescent="0.15">
      <c r="A29" s="2" t="s">
        <v>111</v>
      </c>
      <c r="B29" s="4">
        <v>135178</v>
      </c>
      <c r="C29" s="4">
        <v>714547</v>
      </c>
      <c r="D29" s="2"/>
    </row>
    <row r="30" spans="1:4" x14ac:dyDescent="0.15">
      <c r="A30" s="2" t="s">
        <v>112</v>
      </c>
      <c r="B30" s="4">
        <v>136040</v>
      </c>
      <c r="C30" s="4">
        <v>719179</v>
      </c>
      <c r="D30" s="2"/>
    </row>
    <row r="31" spans="1:4" x14ac:dyDescent="0.15">
      <c r="A31" s="2" t="s">
        <v>113</v>
      </c>
      <c r="B31" s="4">
        <v>137021</v>
      </c>
      <c r="C31" s="4">
        <v>723300</v>
      </c>
      <c r="D31" s="2"/>
    </row>
    <row r="32" spans="1:4" x14ac:dyDescent="0.15">
      <c r="A32" s="2" t="s">
        <v>114</v>
      </c>
      <c r="B32" s="4">
        <v>136786</v>
      </c>
      <c r="C32" s="4">
        <v>724691</v>
      </c>
      <c r="D32" s="2"/>
    </row>
    <row r="33" spans="1:4" x14ac:dyDescent="0.15">
      <c r="A33" s="2" t="s">
        <v>115</v>
      </c>
      <c r="B33" s="4">
        <v>136271</v>
      </c>
      <c r="C33" s="4">
        <v>729989</v>
      </c>
      <c r="D33" s="2"/>
    </row>
    <row r="34" spans="1:4" x14ac:dyDescent="0.15">
      <c r="A34" s="2" t="s">
        <v>116</v>
      </c>
      <c r="B34" s="4">
        <v>137129</v>
      </c>
      <c r="C34" s="4">
        <v>739021</v>
      </c>
      <c r="D34" s="2"/>
    </row>
    <row r="35" spans="1:4" x14ac:dyDescent="0.15">
      <c r="A35" s="2" t="s">
        <v>117</v>
      </c>
      <c r="B35" s="4">
        <v>136965</v>
      </c>
      <c r="C35" s="4">
        <v>739803</v>
      </c>
      <c r="D35" s="2"/>
    </row>
    <row r="36" spans="1:4" x14ac:dyDescent="0.15">
      <c r="A36" s="2" t="s">
        <v>118</v>
      </c>
      <c r="B36" s="4">
        <v>137280</v>
      </c>
      <c r="C36" s="4">
        <v>753046</v>
      </c>
      <c r="D36" s="2"/>
    </row>
    <row r="37" spans="1:4" x14ac:dyDescent="0.15">
      <c r="A37" s="2" t="s">
        <v>119</v>
      </c>
      <c r="B37" s="4">
        <v>136809</v>
      </c>
      <c r="C37" s="4">
        <v>758498</v>
      </c>
      <c r="D37" s="2"/>
    </row>
    <row r="38" spans="1:4" x14ac:dyDescent="0.15">
      <c r="A38" s="2" t="s">
        <v>120</v>
      </c>
      <c r="B38" s="4">
        <v>133478</v>
      </c>
      <c r="C38" s="4">
        <v>759271</v>
      </c>
      <c r="D38" s="2"/>
    </row>
    <row r="39" spans="1:4" x14ac:dyDescent="0.15">
      <c r="A39" s="2" t="s">
        <v>121</v>
      </c>
      <c r="B39" s="4">
        <v>132140</v>
      </c>
      <c r="C39" s="4">
        <v>757231</v>
      </c>
      <c r="D39" s="2"/>
    </row>
    <row r="40" spans="1:4" x14ac:dyDescent="0.15">
      <c r="A40" s="2" t="s">
        <v>122</v>
      </c>
      <c r="B40" s="4">
        <v>131753</v>
      </c>
      <c r="C40" s="4">
        <v>754260</v>
      </c>
      <c r="D40" s="2"/>
    </row>
    <row r="41" spans="1:4" x14ac:dyDescent="0.15">
      <c r="A41" s="2" t="s">
        <v>123</v>
      </c>
      <c r="B41" s="4">
        <v>133099</v>
      </c>
      <c r="C41" s="4">
        <v>707914</v>
      </c>
      <c r="D41" s="2"/>
    </row>
    <row r="42" spans="1:4" x14ac:dyDescent="0.15">
      <c r="A42" s="2" t="s">
        <v>124</v>
      </c>
      <c r="B42" s="4">
        <v>132922</v>
      </c>
      <c r="C42" s="4">
        <v>720097</v>
      </c>
      <c r="D42" s="2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showOutlineSymbols="0" view="pageBreakPreview" zoomScaleNormal="75" workbookViewId="0">
      <selection activeCell="F17" sqref="F17"/>
    </sheetView>
  </sheetViews>
  <sheetFormatPr defaultColWidth="10.25" defaultRowHeight="14.25" x14ac:dyDescent="0.15"/>
  <cols>
    <col min="1" max="1" width="1.75" style="10" customWidth="1"/>
    <col min="2" max="3" width="10.625" style="10" customWidth="1"/>
    <col min="4" max="4" width="10.625" style="17" customWidth="1"/>
    <col min="5" max="6" width="10.625" style="10" customWidth="1"/>
    <col min="7" max="7" width="11.625" style="10" customWidth="1"/>
    <col min="8" max="8" width="11.625" style="17" customWidth="1"/>
    <col min="9" max="9" width="10.625" style="10" customWidth="1"/>
    <col min="10" max="10" width="10.625" style="18" customWidth="1"/>
    <col min="11" max="13" width="10.625" style="10" customWidth="1"/>
    <col min="14" max="14" width="4.875" style="10" customWidth="1"/>
    <col min="15" max="16384" width="10.25" style="10"/>
  </cols>
  <sheetData>
    <row r="1" spans="2:15" ht="18.75" x14ac:dyDescent="0.2">
      <c r="B1" s="19"/>
      <c r="C1" s="19"/>
      <c r="D1" s="20"/>
      <c r="E1" s="19"/>
      <c r="F1" s="19"/>
      <c r="G1" s="21"/>
      <c r="H1" s="22"/>
      <c r="I1" s="19"/>
      <c r="J1" s="23"/>
      <c r="K1" s="19"/>
    </row>
    <row r="2" spans="2:15" ht="15" thickBot="1" x14ac:dyDescent="0.2"/>
    <row r="3" spans="2:15" ht="15" thickTop="1" x14ac:dyDescent="0.15">
      <c r="B3" s="47" t="s">
        <v>2</v>
      </c>
      <c r="C3" s="59" t="s">
        <v>3</v>
      </c>
      <c r="D3" s="48"/>
      <c r="E3" s="48"/>
      <c r="F3" s="48"/>
      <c r="G3" s="54" t="s">
        <v>1</v>
      </c>
      <c r="H3" s="50"/>
      <c r="I3" s="48"/>
      <c r="J3" s="51"/>
      <c r="K3" s="48"/>
      <c r="L3" s="24" t="s">
        <v>5</v>
      </c>
      <c r="M3" s="24" t="s">
        <v>6</v>
      </c>
    </row>
    <row r="4" spans="2:15" s="16" customFormat="1" x14ac:dyDescent="0.15">
      <c r="B4" s="53"/>
      <c r="C4" s="55" t="s">
        <v>146</v>
      </c>
      <c r="D4" s="49" t="s">
        <v>147</v>
      </c>
      <c r="E4" s="49" t="s">
        <v>148</v>
      </c>
      <c r="F4" s="49"/>
      <c r="G4" s="55" t="s">
        <v>146</v>
      </c>
      <c r="H4" s="49" t="s">
        <v>147</v>
      </c>
      <c r="I4" s="49" t="s">
        <v>148</v>
      </c>
      <c r="J4" s="52"/>
      <c r="K4" s="49"/>
    </row>
    <row r="5" spans="2:15" x14ac:dyDescent="0.15">
      <c r="B5" s="36" t="s">
        <v>77</v>
      </c>
      <c r="C5" s="60">
        <v>195136</v>
      </c>
      <c r="D5" s="37"/>
      <c r="E5" s="37"/>
      <c r="F5" s="37"/>
      <c r="G5" s="56">
        <f t="shared" ref="G5:G36" si="0">L5+M5</f>
        <v>943823</v>
      </c>
      <c r="H5" s="38"/>
      <c r="I5" s="37"/>
      <c r="J5" s="39"/>
      <c r="K5" s="66">
        <f>+G5/C5</f>
        <v>4.8367446293866845</v>
      </c>
      <c r="L5" s="25">
        <v>456711</v>
      </c>
      <c r="M5" s="25">
        <v>487112</v>
      </c>
      <c r="N5" s="16"/>
      <c r="O5" s="16"/>
    </row>
    <row r="6" spans="2:15" x14ac:dyDescent="0.15">
      <c r="B6" s="29" t="s">
        <v>78</v>
      </c>
      <c r="C6" s="61">
        <v>199865</v>
      </c>
      <c r="D6" s="31">
        <f t="shared" ref="D6:D37" si="1">+C6-C5</f>
        <v>4729</v>
      </c>
      <c r="E6" s="32">
        <f>D6/C5*1000</f>
        <v>24.234380124631027</v>
      </c>
      <c r="F6" s="32"/>
      <c r="G6" s="57">
        <f t="shared" si="0"/>
        <v>942873</v>
      </c>
      <c r="H6" s="31">
        <f t="shared" ref="H6:H37" si="2">+G6-G5</f>
        <v>-950</v>
      </c>
      <c r="I6" s="32">
        <f>H6/G5*1000</f>
        <v>-1.0065446593270135</v>
      </c>
      <c r="J6" s="33">
        <f>+D6-H6</f>
        <v>5679</v>
      </c>
      <c r="K6" s="67">
        <f t="shared" ref="K6:K56" si="3">+G6/C6</f>
        <v>4.717549345808421</v>
      </c>
      <c r="L6" s="25">
        <v>455381</v>
      </c>
      <c r="M6" s="25">
        <v>487492</v>
      </c>
      <c r="N6" s="16"/>
      <c r="O6" s="16"/>
    </row>
    <row r="7" spans="2:15" x14ac:dyDescent="0.15">
      <c r="B7" s="36" t="s">
        <v>79</v>
      </c>
      <c r="C7" s="60">
        <v>200993</v>
      </c>
      <c r="D7" s="40">
        <f t="shared" si="1"/>
        <v>1128</v>
      </c>
      <c r="E7" s="32">
        <f t="shared" ref="E7:E15" si="4">D7/C6*1000</f>
        <v>5.6438095714607357</v>
      </c>
      <c r="F7" s="41"/>
      <c r="G7" s="56">
        <f t="shared" si="0"/>
        <v>935919</v>
      </c>
      <c r="H7" s="40">
        <f t="shared" si="2"/>
        <v>-6954</v>
      </c>
      <c r="I7" s="41">
        <f t="shared" ref="I7:I56" si="5">H7/G6*1000</f>
        <v>-7.3753305058051302</v>
      </c>
      <c r="J7" s="42">
        <f t="shared" ref="J7:J56" si="6">+D7-H7</f>
        <v>8082</v>
      </c>
      <c r="K7" s="66">
        <f t="shared" si="3"/>
        <v>4.6564755986526896</v>
      </c>
      <c r="L7" s="25">
        <v>451754</v>
      </c>
      <c r="M7" s="25">
        <v>484165</v>
      </c>
      <c r="N7" s="16"/>
      <c r="O7" s="16"/>
    </row>
    <row r="8" spans="2:15" x14ac:dyDescent="0.15">
      <c r="B8" s="29" t="s">
        <v>28</v>
      </c>
      <c r="C8" s="61">
        <v>203957</v>
      </c>
      <c r="D8" s="31">
        <f t="shared" si="1"/>
        <v>2964</v>
      </c>
      <c r="E8" s="32">
        <f t="shared" si="4"/>
        <v>14.746782226246685</v>
      </c>
      <c r="F8" s="32"/>
      <c r="G8" s="57">
        <f t="shared" si="0"/>
        <v>929926</v>
      </c>
      <c r="H8" s="31">
        <f t="shared" si="2"/>
        <v>-5993</v>
      </c>
      <c r="I8" s="32">
        <f t="shared" si="5"/>
        <v>-6.4033319122701853</v>
      </c>
      <c r="J8" s="33">
        <f t="shared" si="6"/>
        <v>8957</v>
      </c>
      <c r="K8" s="67">
        <f t="shared" si="3"/>
        <v>4.5594218389170269</v>
      </c>
      <c r="L8" s="25">
        <v>447260</v>
      </c>
      <c r="M8" s="25">
        <v>482666</v>
      </c>
      <c r="N8" s="16"/>
      <c r="O8" s="16"/>
    </row>
    <row r="9" spans="2:15" x14ac:dyDescent="0.15">
      <c r="B9" s="36" t="s">
        <v>80</v>
      </c>
      <c r="C9" s="60">
        <v>206625</v>
      </c>
      <c r="D9" s="40">
        <f t="shared" si="1"/>
        <v>2668</v>
      </c>
      <c r="E9" s="32">
        <f t="shared" si="4"/>
        <v>13.081188681928053</v>
      </c>
      <c r="F9" s="41"/>
      <c r="G9" s="56">
        <f t="shared" si="0"/>
        <v>927434</v>
      </c>
      <c r="H9" s="40">
        <f t="shared" si="2"/>
        <v>-2492</v>
      </c>
      <c r="I9" s="41">
        <f t="shared" si="5"/>
        <v>-2.6797831225280291</v>
      </c>
      <c r="J9" s="42">
        <f t="shared" si="6"/>
        <v>5160</v>
      </c>
      <c r="K9" s="66">
        <f t="shared" si="3"/>
        <v>4.4884888082274657</v>
      </c>
      <c r="L9" s="25">
        <v>445435</v>
      </c>
      <c r="M9" s="25">
        <v>481999</v>
      </c>
      <c r="N9" s="16"/>
      <c r="O9" s="16"/>
    </row>
    <row r="10" spans="2:15" x14ac:dyDescent="0.15">
      <c r="B10" s="29" t="s">
        <v>8</v>
      </c>
      <c r="C10" s="61">
        <v>206198</v>
      </c>
      <c r="D10" s="31">
        <f t="shared" si="1"/>
        <v>-427</v>
      </c>
      <c r="E10" s="32">
        <f t="shared" si="4"/>
        <v>-2.0665456745311559</v>
      </c>
      <c r="F10" s="32"/>
      <c r="G10" s="57">
        <f t="shared" si="0"/>
        <v>918867</v>
      </c>
      <c r="H10" s="31">
        <f t="shared" si="2"/>
        <v>-8567</v>
      </c>
      <c r="I10" s="32">
        <f t="shared" si="5"/>
        <v>-9.2373150003126909</v>
      </c>
      <c r="J10" s="33">
        <f t="shared" si="6"/>
        <v>8140</v>
      </c>
      <c r="K10" s="67">
        <f t="shared" si="3"/>
        <v>4.4562362389547907</v>
      </c>
      <c r="L10" s="25">
        <v>438924</v>
      </c>
      <c r="M10" s="25">
        <v>479943</v>
      </c>
    </row>
    <row r="11" spans="2:15" x14ac:dyDescent="0.15">
      <c r="B11" s="36" t="s">
        <v>10</v>
      </c>
      <c r="C11" s="60">
        <v>208118</v>
      </c>
      <c r="D11" s="40">
        <f t="shared" si="1"/>
        <v>1920</v>
      </c>
      <c r="E11" s="32">
        <f t="shared" si="4"/>
        <v>9.3114385202572283</v>
      </c>
      <c r="F11" s="41"/>
      <c r="G11" s="56">
        <f t="shared" si="0"/>
        <v>915700</v>
      </c>
      <c r="H11" s="40">
        <f t="shared" si="2"/>
        <v>-3167</v>
      </c>
      <c r="I11" s="41">
        <f t="shared" si="5"/>
        <v>-3.4466359113995826</v>
      </c>
      <c r="J11" s="42">
        <f t="shared" si="6"/>
        <v>5087</v>
      </c>
      <c r="K11" s="66">
        <f t="shared" si="3"/>
        <v>4.3999077446448647</v>
      </c>
      <c r="L11" s="25">
        <v>436547</v>
      </c>
      <c r="M11" s="25">
        <v>479153</v>
      </c>
    </row>
    <row r="12" spans="2:15" x14ac:dyDescent="0.15">
      <c r="B12" s="29" t="s">
        <v>12</v>
      </c>
      <c r="C12" s="61">
        <v>211284</v>
      </c>
      <c r="D12" s="31">
        <f t="shared" si="1"/>
        <v>3166</v>
      </c>
      <c r="E12" s="32">
        <f t="shared" si="4"/>
        <v>15.212523664459585</v>
      </c>
      <c r="F12" s="32"/>
      <c r="G12" s="57">
        <f t="shared" si="0"/>
        <v>910226</v>
      </c>
      <c r="H12" s="31">
        <f t="shared" si="2"/>
        <v>-5474</v>
      </c>
      <c r="I12" s="32">
        <f t="shared" si="5"/>
        <v>-5.977940373484766</v>
      </c>
      <c r="J12" s="33">
        <f t="shared" si="6"/>
        <v>8640</v>
      </c>
      <c r="K12" s="67">
        <f t="shared" si="3"/>
        <v>4.3080687605308494</v>
      </c>
      <c r="L12" s="25">
        <v>433151</v>
      </c>
      <c r="M12" s="25">
        <v>477075</v>
      </c>
    </row>
    <row r="13" spans="2:15" x14ac:dyDescent="0.15">
      <c r="B13" s="36" t="s">
        <v>14</v>
      </c>
      <c r="C13" s="60">
        <v>215208</v>
      </c>
      <c r="D13" s="40">
        <f t="shared" si="1"/>
        <v>3924</v>
      </c>
      <c r="E13" s="32">
        <f t="shared" si="4"/>
        <v>18.572158800477084</v>
      </c>
      <c r="F13" s="41"/>
      <c r="G13" s="56">
        <f t="shared" si="0"/>
        <v>905338</v>
      </c>
      <c r="H13" s="40">
        <f t="shared" si="2"/>
        <v>-4888</v>
      </c>
      <c r="I13" s="41">
        <f t="shared" si="5"/>
        <v>-5.3700948995084739</v>
      </c>
      <c r="J13" s="42">
        <f t="shared" si="6"/>
        <v>8812</v>
      </c>
      <c r="K13" s="66">
        <f t="shared" si="3"/>
        <v>4.2068045797553992</v>
      </c>
      <c r="L13" s="25">
        <v>429259</v>
      </c>
      <c r="M13" s="25">
        <v>476079</v>
      </c>
    </row>
    <row r="14" spans="2:15" ht="15" thickBot="1" x14ac:dyDescent="0.2">
      <c r="B14" s="29" t="s">
        <v>16</v>
      </c>
      <c r="C14" s="61">
        <v>219554</v>
      </c>
      <c r="D14" s="31">
        <f t="shared" si="1"/>
        <v>4346</v>
      </c>
      <c r="E14" s="32">
        <f t="shared" si="4"/>
        <v>20.194416564439983</v>
      </c>
      <c r="F14" s="32"/>
      <c r="G14" s="57">
        <f t="shared" si="0"/>
        <v>906430</v>
      </c>
      <c r="H14" s="31">
        <f t="shared" si="2"/>
        <v>1092</v>
      </c>
      <c r="I14" s="32">
        <f t="shared" si="5"/>
        <v>1.2061793495909816</v>
      </c>
      <c r="J14" s="33">
        <f t="shared" si="6"/>
        <v>3254</v>
      </c>
      <c r="K14" s="67">
        <f t="shared" si="3"/>
        <v>4.1285059711961525</v>
      </c>
      <c r="L14" s="25">
        <v>429268</v>
      </c>
      <c r="M14" s="25">
        <v>477162</v>
      </c>
    </row>
    <row r="15" spans="2:15" x14ac:dyDescent="0.15">
      <c r="B15" s="36" t="s">
        <v>19</v>
      </c>
      <c r="C15" s="60">
        <v>220808</v>
      </c>
      <c r="D15" s="40">
        <f t="shared" si="1"/>
        <v>1254</v>
      </c>
      <c r="E15" s="32">
        <f t="shared" si="4"/>
        <v>5.7115789281907867</v>
      </c>
      <c r="F15" s="62">
        <f>C15-C5</f>
        <v>25672</v>
      </c>
      <c r="G15" s="38">
        <f t="shared" si="0"/>
        <v>900845</v>
      </c>
      <c r="H15" s="40">
        <f t="shared" si="2"/>
        <v>-5585</v>
      </c>
      <c r="I15" s="41">
        <f t="shared" si="5"/>
        <v>-6.1615348123958826</v>
      </c>
      <c r="J15" s="42">
        <f t="shared" si="6"/>
        <v>6839</v>
      </c>
      <c r="K15" s="66">
        <f t="shared" si="3"/>
        <v>4.0797661316618967</v>
      </c>
      <c r="L15" s="25">
        <v>427058</v>
      </c>
      <c r="M15" s="25">
        <v>473787</v>
      </c>
    </row>
    <row r="16" spans="2:15" x14ac:dyDescent="0.15">
      <c r="B16" s="29" t="s">
        <v>21</v>
      </c>
      <c r="C16" s="61">
        <v>225175</v>
      </c>
      <c r="D16" s="31">
        <f t="shared" si="1"/>
        <v>4367</v>
      </c>
      <c r="E16" s="32">
        <f>ROUND(D16/C15*1000,1)</f>
        <v>19.8</v>
      </c>
      <c r="F16" s="63">
        <f>+F15/C5*1000/10</f>
        <v>13.155952771400459</v>
      </c>
      <c r="G16" s="30">
        <f t="shared" si="0"/>
        <v>897680</v>
      </c>
      <c r="H16" s="31">
        <f t="shared" si="2"/>
        <v>-3165</v>
      </c>
      <c r="I16" s="32">
        <f t="shared" si="5"/>
        <v>-3.5133680044846787</v>
      </c>
      <c r="J16" s="33">
        <f t="shared" si="6"/>
        <v>7532</v>
      </c>
      <c r="K16" s="67">
        <f t="shared" si="3"/>
        <v>3.986588209170645</v>
      </c>
      <c r="L16" s="25">
        <v>425371</v>
      </c>
      <c r="M16" s="25">
        <v>472309</v>
      </c>
    </row>
    <row r="17" spans="2:13" ht="15" thickBot="1" x14ac:dyDescent="0.2">
      <c r="B17" s="36" t="s">
        <v>24</v>
      </c>
      <c r="C17" s="60">
        <v>230382</v>
      </c>
      <c r="D17" s="40">
        <f t="shared" si="1"/>
        <v>5207</v>
      </c>
      <c r="E17" s="41">
        <f t="shared" ref="E17:E56" si="7">D17/C16*1000</f>
        <v>23.124236704785169</v>
      </c>
      <c r="F17" s="65">
        <f>SUM(E6:E15)/10</f>
        <v>12.464173140755999</v>
      </c>
      <c r="G17" s="38">
        <f t="shared" si="0"/>
        <v>901507</v>
      </c>
      <c r="H17" s="40">
        <f t="shared" si="2"/>
        <v>3827</v>
      </c>
      <c r="I17" s="41">
        <f t="shared" si="5"/>
        <v>4.2632118349523216</v>
      </c>
      <c r="J17" s="42">
        <f t="shared" si="6"/>
        <v>1380</v>
      </c>
      <c r="K17" s="66">
        <f t="shared" si="3"/>
        <v>3.9130965092758982</v>
      </c>
      <c r="L17" s="25">
        <v>427348</v>
      </c>
      <c r="M17" s="25">
        <v>474159</v>
      </c>
    </row>
    <row r="18" spans="2:13" x14ac:dyDescent="0.15">
      <c r="B18" s="29" t="s">
        <v>25</v>
      </c>
      <c r="C18" s="61">
        <v>233930</v>
      </c>
      <c r="D18" s="31">
        <f t="shared" si="1"/>
        <v>3548</v>
      </c>
      <c r="E18" s="32">
        <f t="shared" si="7"/>
        <v>15.40050872029933</v>
      </c>
      <c r="F18" s="32"/>
      <c r="G18" s="57">
        <f t="shared" si="0"/>
        <v>901841</v>
      </c>
      <c r="H18" s="31">
        <f t="shared" si="2"/>
        <v>334</v>
      </c>
      <c r="I18" s="32">
        <f t="shared" si="5"/>
        <v>0.37049074494152567</v>
      </c>
      <c r="J18" s="33">
        <f t="shared" si="6"/>
        <v>3214</v>
      </c>
      <c r="K18" s="67">
        <f t="shared" si="3"/>
        <v>3.8551746248877867</v>
      </c>
      <c r="L18" s="25">
        <v>427549</v>
      </c>
      <c r="M18" s="25">
        <v>474292</v>
      </c>
    </row>
    <row r="19" spans="2:13" x14ac:dyDescent="0.15">
      <c r="B19" s="36" t="s">
        <v>27</v>
      </c>
      <c r="C19" s="60">
        <v>238818</v>
      </c>
      <c r="D19" s="40">
        <f t="shared" si="1"/>
        <v>4888</v>
      </c>
      <c r="E19" s="41">
        <f t="shared" si="7"/>
        <v>20.895139571666739</v>
      </c>
      <c r="F19" s="41"/>
      <c r="G19" s="56">
        <f t="shared" si="0"/>
        <v>904510</v>
      </c>
      <c r="H19" s="40">
        <f t="shared" si="2"/>
        <v>2669</v>
      </c>
      <c r="I19" s="41">
        <f t="shared" si="5"/>
        <v>2.9595017303493631</v>
      </c>
      <c r="J19" s="42">
        <f t="shared" si="6"/>
        <v>2219</v>
      </c>
      <c r="K19" s="66">
        <f t="shared" si="3"/>
        <v>3.7874448324665644</v>
      </c>
      <c r="L19" s="25">
        <v>429552</v>
      </c>
      <c r="M19" s="25">
        <v>474958</v>
      </c>
    </row>
    <row r="20" spans="2:13" x14ac:dyDescent="0.15">
      <c r="B20" s="29" t="s">
        <v>29</v>
      </c>
      <c r="C20" s="61">
        <v>242568</v>
      </c>
      <c r="D20" s="31">
        <f t="shared" si="1"/>
        <v>3750</v>
      </c>
      <c r="E20" s="32">
        <f t="shared" si="7"/>
        <v>15.702333994925006</v>
      </c>
      <c r="F20" s="32"/>
      <c r="G20" s="57">
        <f t="shared" si="0"/>
        <v>907897</v>
      </c>
      <c r="H20" s="31">
        <f t="shared" si="2"/>
        <v>3387</v>
      </c>
      <c r="I20" s="32">
        <f t="shared" si="5"/>
        <v>3.7445688825994186</v>
      </c>
      <c r="J20" s="33">
        <f t="shared" si="6"/>
        <v>363</v>
      </c>
      <c r="K20" s="67">
        <f t="shared" si="3"/>
        <v>3.742855611622308</v>
      </c>
      <c r="L20" s="25">
        <v>430773</v>
      </c>
      <c r="M20" s="25">
        <v>477124</v>
      </c>
    </row>
    <row r="21" spans="2:13" x14ac:dyDescent="0.15">
      <c r="B21" s="36" t="s">
        <v>30</v>
      </c>
      <c r="C21" s="60">
        <v>247187</v>
      </c>
      <c r="D21" s="40">
        <f t="shared" si="1"/>
        <v>4619</v>
      </c>
      <c r="E21" s="41">
        <f t="shared" si="7"/>
        <v>19.042083044754463</v>
      </c>
      <c r="F21" s="41"/>
      <c r="G21" s="56">
        <f t="shared" si="0"/>
        <v>914537</v>
      </c>
      <c r="H21" s="40">
        <f t="shared" si="2"/>
        <v>6640</v>
      </c>
      <c r="I21" s="41">
        <f t="shared" si="5"/>
        <v>7.3136049573905408</v>
      </c>
      <c r="J21" s="42">
        <f t="shared" si="6"/>
        <v>-2021</v>
      </c>
      <c r="K21" s="66">
        <f t="shared" si="3"/>
        <v>3.6997779009413927</v>
      </c>
      <c r="L21" s="25">
        <v>434872</v>
      </c>
      <c r="M21" s="25">
        <v>479665</v>
      </c>
    </row>
    <row r="22" spans="2:13" x14ac:dyDescent="0.15">
      <c r="B22" s="29" t="s">
        <v>32</v>
      </c>
      <c r="C22" s="61">
        <v>251958</v>
      </c>
      <c r="D22" s="31">
        <f t="shared" si="1"/>
        <v>4771</v>
      </c>
      <c r="E22" s="32">
        <f t="shared" si="7"/>
        <v>19.301176841824208</v>
      </c>
      <c r="F22" s="32"/>
      <c r="G22" s="57">
        <f t="shared" si="0"/>
        <v>923427</v>
      </c>
      <c r="H22" s="31">
        <f t="shared" si="2"/>
        <v>8890</v>
      </c>
      <c r="I22" s="32">
        <f t="shared" si="5"/>
        <v>9.7207658082723825</v>
      </c>
      <c r="J22" s="33">
        <f t="shared" si="6"/>
        <v>-4119</v>
      </c>
      <c r="K22" s="67">
        <f t="shared" si="3"/>
        <v>3.6650036910913726</v>
      </c>
      <c r="L22" s="25">
        <v>440367</v>
      </c>
      <c r="M22" s="25">
        <v>483060</v>
      </c>
    </row>
    <row r="23" spans="2:13" x14ac:dyDescent="0.15">
      <c r="B23" s="36" t="s">
        <v>33</v>
      </c>
      <c r="C23" s="60">
        <v>256385</v>
      </c>
      <c r="D23" s="40">
        <f t="shared" si="1"/>
        <v>4427</v>
      </c>
      <c r="E23" s="41">
        <f t="shared" si="7"/>
        <v>17.570388715579583</v>
      </c>
      <c r="F23" s="41"/>
      <c r="G23" s="56">
        <f t="shared" si="0"/>
        <v>933767</v>
      </c>
      <c r="H23" s="40">
        <f t="shared" si="2"/>
        <v>10340</v>
      </c>
      <c r="I23" s="41">
        <f t="shared" si="5"/>
        <v>11.197420045114557</v>
      </c>
      <c r="J23" s="42">
        <f t="shared" si="6"/>
        <v>-5913</v>
      </c>
      <c r="K23" s="66">
        <f t="shared" si="3"/>
        <v>3.6420500419291302</v>
      </c>
      <c r="L23" s="25">
        <v>446437</v>
      </c>
      <c r="M23" s="25">
        <v>487330</v>
      </c>
    </row>
    <row r="24" spans="2:13" ht="15" thickBot="1" x14ac:dyDescent="0.2">
      <c r="B24" s="29" t="s">
        <v>35</v>
      </c>
      <c r="C24" s="61">
        <v>261271</v>
      </c>
      <c r="D24" s="31">
        <f t="shared" si="1"/>
        <v>4886</v>
      </c>
      <c r="E24" s="32">
        <f t="shared" si="7"/>
        <v>19.057277141798465</v>
      </c>
      <c r="F24" s="32"/>
      <c r="G24" s="57">
        <f t="shared" si="0"/>
        <v>945142</v>
      </c>
      <c r="H24" s="31">
        <f t="shared" si="2"/>
        <v>11375</v>
      </c>
      <c r="I24" s="32">
        <f t="shared" si="5"/>
        <v>12.181839795152325</v>
      </c>
      <c r="J24" s="33">
        <f t="shared" si="6"/>
        <v>-6489</v>
      </c>
      <c r="K24" s="67">
        <f t="shared" si="3"/>
        <v>3.6174776381611431</v>
      </c>
      <c r="L24" s="25">
        <v>452885</v>
      </c>
      <c r="M24" s="25">
        <v>492257</v>
      </c>
    </row>
    <row r="25" spans="2:13" x14ac:dyDescent="0.15">
      <c r="B25" s="36" t="s">
        <v>38</v>
      </c>
      <c r="C25" s="60">
        <v>270121</v>
      </c>
      <c r="D25" s="40">
        <f t="shared" si="1"/>
        <v>8850</v>
      </c>
      <c r="E25" s="41">
        <f t="shared" si="7"/>
        <v>33.872875290407279</v>
      </c>
      <c r="F25" s="62">
        <f>C25-C15</f>
        <v>49313</v>
      </c>
      <c r="G25" s="38">
        <f t="shared" si="0"/>
        <v>961292</v>
      </c>
      <c r="H25" s="40">
        <f t="shared" si="2"/>
        <v>16150</v>
      </c>
      <c r="I25" s="41">
        <f t="shared" si="5"/>
        <v>17.08737946255695</v>
      </c>
      <c r="J25" s="42">
        <f t="shared" si="6"/>
        <v>-7300</v>
      </c>
      <c r="K25" s="66">
        <f t="shared" si="3"/>
        <v>3.558745895358006</v>
      </c>
      <c r="L25" s="25">
        <v>461370</v>
      </c>
      <c r="M25" s="25">
        <v>499922</v>
      </c>
    </row>
    <row r="26" spans="2:13" x14ac:dyDescent="0.15">
      <c r="B26" s="29" t="s">
        <v>39</v>
      </c>
      <c r="C26" s="61">
        <v>274327</v>
      </c>
      <c r="D26" s="31">
        <f t="shared" si="1"/>
        <v>4206</v>
      </c>
      <c r="E26" s="32">
        <f t="shared" si="7"/>
        <v>15.570799752703419</v>
      </c>
      <c r="F26" s="63">
        <f>+F25/C15*1000/10</f>
        <v>22.332977066048333</v>
      </c>
      <c r="G26" s="30">
        <f t="shared" si="0"/>
        <v>970237</v>
      </c>
      <c r="H26" s="31">
        <f t="shared" si="2"/>
        <v>8945</v>
      </c>
      <c r="I26" s="32">
        <f t="shared" si="5"/>
        <v>9.3051851050461245</v>
      </c>
      <c r="J26" s="33">
        <f t="shared" si="6"/>
        <v>-4739</v>
      </c>
      <c r="K26" s="67">
        <f t="shared" si="3"/>
        <v>3.5367900352499024</v>
      </c>
      <c r="L26" s="25">
        <v>466300</v>
      </c>
      <c r="M26" s="25">
        <v>503937</v>
      </c>
    </row>
    <row r="27" spans="2:13" ht="15" thickBot="1" x14ac:dyDescent="0.2">
      <c r="B27" s="36" t="s">
        <v>41</v>
      </c>
      <c r="C27" s="60">
        <v>278566</v>
      </c>
      <c r="D27" s="40">
        <f t="shared" si="1"/>
        <v>4239</v>
      </c>
      <c r="E27" s="41">
        <f t="shared" si="7"/>
        <v>15.452361597655354</v>
      </c>
      <c r="F27" s="64">
        <f>SUM(E16:E25)/10</f>
        <v>20.376602002604024</v>
      </c>
      <c r="G27" s="38">
        <f t="shared" si="0"/>
        <v>979470</v>
      </c>
      <c r="H27" s="40">
        <f t="shared" si="2"/>
        <v>9233</v>
      </c>
      <c r="I27" s="41">
        <f t="shared" si="5"/>
        <v>9.5162316011448755</v>
      </c>
      <c r="J27" s="42">
        <f t="shared" si="6"/>
        <v>-4994</v>
      </c>
      <c r="K27" s="66">
        <f t="shared" si="3"/>
        <v>3.5161146730038841</v>
      </c>
      <c r="L27" s="25">
        <v>471000</v>
      </c>
      <c r="M27" s="25">
        <v>508470</v>
      </c>
    </row>
    <row r="28" spans="2:13" x14ac:dyDescent="0.15">
      <c r="B28" s="29" t="s">
        <v>42</v>
      </c>
      <c r="C28" s="61">
        <v>281867</v>
      </c>
      <c r="D28" s="31">
        <f t="shared" si="1"/>
        <v>3301</v>
      </c>
      <c r="E28" s="32">
        <f t="shared" si="7"/>
        <v>11.849974512323831</v>
      </c>
      <c r="F28" s="32"/>
      <c r="G28" s="57">
        <f t="shared" si="0"/>
        <v>986123</v>
      </c>
      <c r="H28" s="31">
        <f t="shared" si="2"/>
        <v>6653</v>
      </c>
      <c r="I28" s="32">
        <f t="shared" si="5"/>
        <v>6.7924489775082444</v>
      </c>
      <c r="J28" s="33">
        <f t="shared" si="6"/>
        <v>-3352</v>
      </c>
      <c r="K28" s="67">
        <f t="shared" si="3"/>
        <v>3.4985400916034868</v>
      </c>
      <c r="L28" s="25">
        <v>474438</v>
      </c>
      <c r="M28" s="25">
        <v>511685</v>
      </c>
    </row>
    <row r="29" spans="2:13" x14ac:dyDescent="0.15">
      <c r="B29" s="36" t="s">
        <v>44</v>
      </c>
      <c r="C29" s="60">
        <v>285901</v>
      </c>
      <c r="D29" s="40">
        <f t="shared" si="1"/>
        <v>4034</v>
      </c>
      <c r="E29" s="41">
        <f t="shared" si="7"/>
        <v>14.311714390120164</v>
      </c>
      <c r="F29" s="41"/>
      <c r="G29" s="56">
        <f t="shared" si="0"/>
        <v>993214</v>
      </c>
      <c r="H29" s="40">
        <f t="shared" si="2"/>
        <v>7091</v>
      </c>
      <c r="I29" s="41">
        <f t="shared" si="5"/>
        <v>7.1907865448833466</v>
      </c>
      <c r="J29" s="42">
        <f t="shared" si="6"/>
        <v>-3057</v>
      </c>
      <c r="K29" s="66">
        <f t="shared" si="3"/>
        <v>3.4739787548836834</v>
      </c>
      <c r="L29" s="25">
        <v>478005</v>
      </c>
      <c r="M29" s="25">
        <v>515209</v>
      </c>
    </row>
    <row r="30" spans="2:13" x14ac:dyDescent="0.15">
      <c r="B30" s="29" t="s">
        <v>47</v>
      </c>
      <c r="C30" s="61">
        <v>293979</v>
      </c>
      <c r="D30" s="31">
        <f t="shared" si="1"/>
        <v>8078</v>
      </c>
      <c r="E30" s="32">
        <f t="shared" si="7"/>
        <v>28.254535660945574</v>
      </c>
      <c r="F30" s="32"/>
      <c r="G30" s="57">
        <f t="shared" si="0"/>
        <v>999864</v>
      </c>
      <c r="H30" s="31">
        <f t="shared" si="2"/>
        <v>6650</v>
      </c>
      <c r="I30" s="32">
        <f t="shared" si="5"/>
        <v>6.6954352234261707</v>
      </c>
      <c r="J30" s="33">
        <f t="shared" si="6"/>
        <v>1428</v>
      </c>
      <c r="K30" s="67">
        <f t="shared" si="3"/>
        <v>3.4011408978192321</v>
      </c>
      <c r="L30" s="25">
        <v>481104</v>
      </c>
      <c r="M30" s="25">
        <v>518760</v>
      </c>
    </row>
    <row r="31" spans="2:13" x14ac:dyDescent="0.15">
      <c r="B31" s="36" t="s">
        <v>49</v>
      </c>
      <c r="C31" s="60">
        <v>297795</v>
      </c>
      <c r="D31" s="40">
        <f t="shared" si="1"/>
        <v>3816</v>
      </c>
      <c r="E31" s="41">
        <f t="shared" si="7"/>
        <v>12.980519016664456</v>
      </c>
      <c r="F31" s="41"/>
      <c r="G31" s="56">
        <f t="shared" si="0"/>
        <v>1004586</v>
      </c>
      <c r="H31" s="40">
        <f t="shared" si="2"/>
        <v>4722</v>
      </c>
      <c r="I31" s="41">
        <f t="shared" si="5"/>
        <v>4.7226422793499916</v>
      </c>
      <c r="J31" s="42">
        <f t="shared" si="6"/>
        <v>-906</v>
      </c>
      <c r="K31" s="66">
        <f t="shared" si="3"/>
        <v>3.3734145972900822</v>
      </c>
      <c r="L31" s="25">
        <v>483701</v>
      </c>
      <c r="M31" s="25">
        <v>520885</v>
      </c>
    </row>
    <row r="32" spans="2:13" x14ac:dyDescent="0.15">
      <c r="B32" s="29" t="s">
        <v>51</v>
      </c>
      <c r="C32" s="61">
        <v>301417</v>
      </c>
      <c r="D32" s="31">
        <f t="shared" si="1"/>
        <v>3622</v>
      </c>
      <c r="E32" s="32">
        <f t="shared" si="7"/>
        <v>12.162729394382042</v>
      </c>
      <c r="F32" s="32"/>
      <c r="G32" s="57">
        <f t="shared" si="0"/>
        <v>1008991</v>
      </c>
      <c r="H32" s="31">
        <f t="shared" si="2"/>
        <v>4405</v>
      </c>
      <c r="I32" s="32">
        <f t="shared" si="5"/>
        <v>4.3848908903767319</v>
      </c>
      <c r="J32" s="33">
        <f t="shared" si="6"/>
        <v>-783</v>
      </c>
      <c r="K32" s="67">
        <f t="shared" si="3"/>
        <v>3.3474920127265548</v>
      </c>
      <c r="L32" s="25">
        <v>485924</v>
      </c>
      <c r="M32" s="25">
        <v>523067</v>
      </c>
    </row>
    <row r="33" spans="2:13" x14ac:dyDescent="0.15">
      <c r="B33" s="36" t="s">
        <v>52</v>
      </c>
      <c r="C33" s="60">
        <v>304922</v>
      </c>
      <c r="D33" s="40">
        <f t="shared" si="1"/>
        <v>3505</v>
      </c>
      <c r="E33" s="41">
        <f t="shared" si="7"/>
        <v>11.628408483927581</v>
      </c>
      <c r="F33" s="41"/>
      <c r="G33" s="56">
        <f t="shared" si="0"/>
        <v>1013138</v>
      </c>
      <c r="H33" s="40">
        <f t="shared" si="2"/>
        <v>4147</v>
      </c>
      <c r="I33" s="41">
        <f t="shared" si="5"/>
        <v>4.1100465712776426</v>
      </c>
      <c r="J33" s="42">
        <f t="shared" si="6"/>
        <v>-642</v>
      </c>
      <c r="K33" s="66">
        <f t="shared" si="3"/>
        <v>3.3226136520159253</v>
      </c>
      <c r="L33" s="25">
        <v>487870</v>
      </c>
      <c r="M33" s="25">
        <v>525268</v>
      </c>
    </row>
    <row r="34" spans="2:13" x14ac:dyDescent="0.15">
      <c r="B34" s="29" t="s">
        <v>54</v>
      </c>
      <c r="C34" s="61">
        <v>308140</v>
      </c>
      <c r="D34" s="31">
        <f t="shared" si="1"/>
        <v>3218</v>
      </c>
      <c r="E34" s="32">
        <f t="shared" si="7"/>
        <v>10.553518604757938</v>
      </c>
      <c r="F34" s="32"/>
      <c r="G34" s="57">
        <f t="shared" si="0"/>
        <v>1016679</v>
      </c>
      <c r="H34" s="31">
        <f t="shared" si="2"/>
        <v>3541</v>
      </c>
      <c r="I34" s="32">
        <f t="shared" si="5"/>
        <v>3.4950816177065711</v>
      </c>
      <c r="J34" s="33">
        <f t="shared" si="6"/>
        <v>-323</v>
      </c>
      <c r="K34" s="67">
        <f t="shared" si="3"/>
        <v>3.2994061141039785</v>
      </c>
      <c r="L34" s="25">
        <v>489459</v>
      </c>
      <c r="M34" s="25">
        <v>527220</v>
      </c>
    </row>
    <row r="35" spans="2:13" x14ac:dyDescent="0.15">
      <c r="B35" s="36" t="s">
        <v>56</v>
      </c>
      <c r="C35" s="60">
        <v>306996</v>
      </c>
      <c r="D35" s="40">
        <f t="shared" si="1"/>
        <v>-1144</v>
      </c>
      <c r="E35" s="41">
        <f t="shared" si="7"/>
        <v>-3.7125981696631398</v>
      </c>
      <c r="F35" s="41"/>
      <c r="G35" s="56">
        <f t="shared" si="0"/>
        <v>1022569</v>
      </c>
      <c r="H35" s="40">
        <f t="shared" si="2"/>
        <v>5890</v>
      </c>
      <c r="I35" s="41">
        <f t="shared" si="5"/>
        <v>5.7933723426961707</v>
      </c>
      <c r="J35" s="42">
        <f t="shared" si="6"/>
        <v>-7034</v>
      </c>
      <c r="K35" s="66">
        <f t="shared" si="3"/>
        <v>3.3308870473882397</v>
      </c>
      <c r="L35" s="25">
        <v>492696</v>
      </c>
      <c r="M35" s="25">
        <v>529873</v>
      </c>
    </row>
    <row r="36" spans="2:13" x14ac:dyDescent="0.15">
      <c r="B36" s="29" t="s">
        <v>58</v>
      </c>
      <c r="C36" s="61">
        <v>309702</v>
      </c>
      <c r="D36" s="31">
        <f t="shared" si="1"/>
        <v>2706</v>
      </c>
      <c r="E36" s="32">
        <f t="shared" si="7"/>
        <v>8.8144470937732091</v>
      </c>
      <c r="F36" s="32"/>
      <c r="G36" s="57">
        <f t="shared" si="0"/>
        <v>1024527</v>
      </c>
      <c r="H36" s="31">
        <f t="shared" si="2"/>
        <v>1958</v>
      </c>
      <c r="I36" s="32">
        <f t="shared" si="5"/>
        <v>1.914785212538225</v>
      </c>
      <c r="J36" s="33">
        <f t="shared" si="6"/>
        <v>748</v>
      </c>
      <c r="K36" s="67">
        <f t="shared" si="3"/>
        <v>3.3081058565976327</v>
      </c>
      <c r="L36" s="25">
        <v>493475</v>
      </c>
      <c r="M36" s="25">
        <v>531052</v>
      </c>
    </row>
    <row r="37" spans="2:13" x14ac:dyDescent="0.15">
      <c r="B37" s="36" t="s">
        <v>59</v>
      </c>
      <c r="C37" s="60">
        <v>312550</v>
      </c>
      <c r="D37" s="40">
        <f t="shared" si="1"/>
        <v>2848</v>
      </c>
      <c r="E37" s="41">
        <f t="shared" si="7"/>
        <v>9.195936739187994</v>
      </c>
      <c r="F37" s="41"/>
      <c r="G37" s="56">
        <f t="shared" ref="G37:G56" si="8">L37+M37</f>
        <v>1026268</v>
      </c>
      <c r="H37" s="40">
        <f t="shared" si="2"/>
        <v>1741</v>
      </c>
      <c r="I37" s="41">
        <f t="shared" si="5"/>
        <v>1.6993207597261957</v>
      </c>
      <c r="J37" s="42">
        <f t="shared" si="6"/>
        <v>1107</v>
      </c>
      <c r="K37" s="66">
        <f t="shared" si="3"/>
        <v>3.2835322348424252</v>
      </c>
      <c r="L37" s="25">
        <v>494187</v>
      </c>
      <c r="M37" s="25">
        <v>532081</v>
      </c>
    </row>
    <row r="38" spans="2:13" x14ac:dyDescent="0.15">
      <c r="B38" s="29" t="s">
        <v>60</v>
      </c>
      <c r="C38" s="61">
        <v>315614</v>
      </c>
      <c r="D38" s="31">
        <f t="shared" ref="D38:D56" si="9">+C38-C37</f>
        <v>3064</v>
      </c>
      <c r="E38" s="32">
        <f t="shared" si="7"/>
        <v>9.8032314829627261</v>
      </c>
      <c r="F38" s="32"/>
      <c r="G38" s="57">
        <f t="shared" si="8"/>
        <v>1027403</v>
      </c>
      <c r="H38" s="31">
        <f t="shared" ref="H38:H56" si="10">+G38-G37</f>
        <v>1135</v>
      </c>
      <c r="I38" s="32">
        <f t="shared" si="5"/>
        <v>1.1059489334170021</v>
      </c>
      <c r="J38" s="33">
        <f t="shared" si="6"/>
        <v>1929</v>
      </c>
      <c r="K38" s="67">
        <f t="shared" si="3"/>
        <v>3.2552516681769501</v>
      </c>
      <c r="L38" s="25">
        <v>494473</v>
      </c>
      <c r="M38" s="25">
        <v>532930</v>
      </c>
    </row>
    <row r="39" spans="2:13" x14ac:dyDescent="0.15">
      <c r="B39" s="36" t="s">
        <v>61</v>
      </c>
      <c r="C39" s="60">
        <v>318914</v>
      </c>
      <c r="D39" s="40">
        <f t="shared" si="9"/>
        <v>3300</v>
      </c>
      <c r="E39" s="41">
        <f t="shared" si="7"/>
        <v>10.455809945059471</v>
      </c>
      <c r="F39" s="41"/>
      <c r="G39" s="56">
        <f t="shared" si="8"/>
        <v>1027672</v>
      </c>
      <c r="H39" s="40">
        <f t="shared" si="10"/>
        <v>269</v>
      </c>
      <c r="I39" s="41">
        <f t="shared" si="5"/>
        <v>0.26182520393652731</v>
      </c>
      <c r="J39" s="42">
        <f t="shared" si="6"/>
        <v>3031</v>
      </c>
      <c r="K39" s="66">
        <f t="shared" si="3"/>
        <v>3.2224110575264806</v>
      </c>
      <c r="L39" s="25">
        <v>494308</v>
      </c>
      <c r="M39" s="25">
        <v>533364</v>
      </c>
    </row>
    <row r="40" spans="2:13" x14ac:dyDescent="0.15">
      <c r="B40" s="29" t="s">
        <v>46</v>
      </c>
      <c r="C40" s="61">
        <v>322797</v>
      </c>
      <c r="D40" s="31">
        <f t="shared" si="9"/>
        <v>3883</v>
      </c>
      <c r="E40" s="32">
        <f t="shared" si="7"/>
        <v>12.175696269213644</v>
      </c>
      <c r="F40" s="32"/>
      <c r="G40" s="57">
        <f t="shared" si="8"/>
        <v>1023412</v>
      </c>
      <c r="H40" s="31">
        <f t="shared" si="10"/>
        <v>-4260</v>
      </c>
      <c r="I40" s="32">
        <f t="shared" si="5"/>
        <v>-4.1452914937840095</v>
      </c>
      <c r="J40" s="33">
        <f t="shared" si="6"/>
        <v>8143</v>
      </c>
      <c r="K40" s="67">
        <f t="shared" si="3"/>
        <v>3.1704507786627509</v>
      </c>
      <c r="L40" s="25">
        <v>491621</v>
      </c>
      <c r="M40" s="25">
        <v>531791</v>
      </c>
    </row>
    <row r="41" spans="2:13" x14ac:dyDescent="0.15">
      <c r="B41" s="36" t="s">
        <v>48</v>
      </c>
      <c r="C41" s="60">
        <v>327272</v>
      </c>
      <c r="D41" s="40">
        <f t="shared" si="9"/>
        <v>4475</v>
      </c>
      <c r="E41" s="41">
        <f t="shared" si="7"/>
        <v>13.863201950451833</v>
      </c>
      <c r="F41" s="41"/>
      <c r="G41" s="56">
        <f t="shared" si="8"/>
        <v>1023746</v>
      </c>
      <c r="H41" s="40">
        <f t="shared" si="10"/>
        <v>334</v>
      </c>
      <c r="I41" s="41">
        <f t="shared" si="5"/>
        <v>0.32635927661586928</v>
      </c>
      <c r="J41" s="42">
        <f t="shared" si="6"/>
        <v>4141</v>
      </c>
      <c r="K41" s="66">
        <f t="shared" si="3"/>
        <v>3.1281197291549536</v>
      </c>
      <c r="L41" s="25">
        <v>491674</v>
      </c>
      <c r="M41" s="25">
        <v>532072</v>
      </c>
    </row>
    <row r="42" spans="2:13" x14ac:dyDescent="0.15">
      <c r="B42" s="29" t="s">
        <v>50</v>
      </c>
      <c r="C42" s="61">
        <v>331924</v>
      </c>
      <c r="D42" s="31">
        <f t="shared" si="9"/>
        <v>4652</v>
      </c>
      <c r="E42" s="32">
        <f t="shared" si="7"/>
        <v>14.21447603216896</v>
      </c>
      <c r="F42" s="32"/>
      <c r="G42" s="57">
        <f t="shared" si="8"/>
        <v>1025091</v>
      </c>
      <c r="H42" s="31">
        <f t="shared" si="10"/>
        <v>1345</v>
      </c>
      <c r="I42" s="32">
        <f t="shared" si="5"/>
        <v>1.3138024470913685</v>
      </c>
      <c r="J42" s="33">
        <f t="shared" si="6"/>
        <v>3307</v>
      </c>
      <c r="K42" s="67">
        <f t="shared" si="3"/>
        <v>3.0883304611899107</v>
      </c>
      <c r="L42" s="25">
        <v>492305</v>
      </c>
      <c r="M42" s="25">
        <v>532786</v>
      </c>
    </row>
    <row r="43" spans="2:13" x14ac:dyDescent="0.15">
      <c r="B43" s="36" t="s">
        <v>53</v>
      </c>
      <c r="C43" s="60">
        <v>336259</v>
      </c>
      <c r="D43" s="40">
        <f t="shared" si="9"/>
        <v>4335</v>
      </c>
      <c r="E43" s="41">
        <f t="shared" si="7"/>
        <v>13.060218604258806</v>
      </c>
      <c r="F43" s="41"/>
      <c r="G43" s="56">
        <f t="shared" si="8"/>
        <v>1026129</v>
      </c>
      <c r="H43" s="40">
        <f t="shared" si="10"/>
        <v>1038</v>
      </c>
      <c r="I43" s="41">
        <f t="shared" si="5"/>
        <v>1.0125930283262656</v>
      </c>
      <c r="J43" s="42">
        <f t="shared" si="6"/>
        <v>3297</v>
      </c>
      <c r="K43" s="66">
        <f t="shared" si="3"/>
        <v>3.0516030797688685</v>
      </c>
      <c r="L43" s="25">
        <v>492732</v>
      </c>
      <c r="M43" s="25">
        <v>533397</v>
      </c>
    </row>
    <row r="44" spans="2:13" x14ac:dyDescent="0.15">
      <c r="B44" s="29" t="s">
        <v>55</v>
      </c>
      <c r="C44" s="61">
        <v>341313</v>
      </c>
      <c r="D44" s="31">
        <f t="shared" si="9"/>
        <v>5054</v>
      </c>
      <c r="E44" s="32">
        <f t="shared" si="7"/>
        <v>15.030080979245165</v>
      </c>
      <c r="F44" s="32"/>
      <c r="G44" s="57">
        <f t="shared" si="8"/>
        <v>1027512</v>
      </c>
      <c r="H44" s="31">
        <f t="shared" si="10"/>
        <v>1383</v>
      </c>
      <c r="I44" s="32">
        <f t="shared" si="5"/>
        <v>1.3477837581824508</v>
      </c>
      <c r="J44" s="33">
        <f t="shared" si="6"/>
        <v>3671</v>
      </c>
      <c r="K44" s="67">
        <f t="shared" si="3"/>
        <v>3.0104683970431831</v>
      </c>
      <c r="L44" s="25">
        <v>493434</v>
      </c>
      <c r="M44" s="25">
        <v>534078</v>
      </c>
    </row>
    <row r="45" spans="2:13" x14ac:dyDescent="0.15">
      <c r="B45" s="36" t="s">
        <v>11</v>
      </c>
      <c r="C45" s="60">
        <v>346147</v>
      </c>
      <c r="D45" s="40">
        <f t="shared" si="9"/>
        <v>4834</v>
      </c>
      <c r="E45" s="41">
        <f t="shared" si="7"/>
        <v>14.162953066540098</v>
      </c>
      <c r="F45" s="41"/>
      <c r="G45" s="56">
        <f t="shared" si="8"/>
        <v>1027006</v>
      </c>
      <c r="H45" s="40">
        <f t="shared" si="10"/>
        <v>-506</v>
      </c>
      <c r="I45" s="41">
        <f t="shared" si="5"/>
        <v>-0.49245166966419851</v>
      </c>
      <c r="J45" s="42">
        <f t="shared" si="6"/>
        <v>5340</v>
      </c>
      <c r="K45" s="66">
        <f t="shared" si="3"/>
        <v>2.9669649021947322</v>
      </c>
      <c r="L45" s="25">
        <v>493482</v>
      </c>
      <c r="M45" s="25">
        <v>533524</v>
      </c>
    </row>
    <row r="46" spans="2:13" x14ac:dyDescent="0.15">
      <c r="B46" s="29" t="s">
        <v>66</v>
      </c>
      <c r="C46" s="61">
        <v>350846</v>
      </c>
      <c r="D46" s="31">
        <f t="shared" si="9"/>
        <v>4699</v>
      </c>
      <c r="E46" s="32">
        <f t="shared" si="7"/>
        <v>13.575157375334758</v>
      </c>
      <c r="F46" s="32"/>
      <c r="G46" s="57">
        <f t="shared" si="8"/>
        <v>1028027</v>
      </c>
      <c r="H46" s="31">
        <f t="shared" si="10"/>
        <v>1021</v>
      </c>
      <c r="I46" s="32">
        <f t="shared" si="5"/>
        <v>0.99415193290009984</v>
      </c>
      <c r="J46" s="33">
        <f t="shared" si="6"/>
        <v>3678</v>
      </c>
      <c r="K46" s="67">
        <f t="shared" si="3"/>
        <v>2.9301374392183464</v>
      </c>
      <c r="L46" s="25">
        <v>494181</v>
      </c>
      <c r="M46" s="25">
        <v>533846</v>
      </c>
    </row>
    <row r="47" spans="2:13" x14ac:dyDescent="0.15">
      <c r="B47" s="43" t="s">
        <v>68</v>
      </c>
      <c r="C47" s="56">
        <v>355599</v>
      </c>
      <c r="D47" s="40">
        <f t="shared" si="9"/>
        <v>4753</v>
      </c>
      <c r="E47" s="41">
        <f t="shared" si="7"/>
        <v>13.547254350911796</v>
      </c>
      <c r="F47" s="41"/>
      <c r="G47" s="56">
        <f t="shared" si="8"/>
        <v>1028970</v>
      </c>
      <c r="H47" s="40">
        <f t="shared" si="10"/>
        <v>943</v>
      </c>
      <c r="I47" s="41">
        <f t="shared" si="5"/>
        <v>0.91729108282175464</v>
      </c>
      <c r="J47" s="42">
        <f t="shared" si="6"/>
        <v>3810</v>
      </c>
      <c r="K47" s="66">
        <f t="shared" si="3"/>
        <v>2.8936245602490445</v>
      </c>
      <c r="L47" s="15">
        <v>494776</v>
      </c>
      <c r="M47" s="15">
        <v>534194</v>
      </c>
    </row>
    <row r="48" spans="2:13" x14ac:dyDescent="0.15">
      <c r="B48" s="35" t="s">
        <v>149</v>
      </c>
      <c r="C48" s="57">
        <v>360381</v>
      </c>
      <c r="D48" s="31">
        <f t="shared" si="9"/>
        <v>4782</v>
      </c>
      <c r="E48" s="32">
        <f t="shared" si="7"/>
        <v>13.447731855263935</v>
      </c>
      <c r="F48" s="32"/>
      <c r="G48" s="57">
        <f t="shared" si="8"/>
        <v>1030068</v>
      </c>
      <c r="H48" s="31">
        <f t="shared" si="10"/>
        <v>1098</v>
      </c>
      <c r="I48" s="32">
        <f t="shared" si="5"/>
        <v>1.0670865039797079</v>
      </c>
      <c r="J48" s="33">
        <f t="shared" si="6"/>
        <v>3684</v>
      </c>
      <c r="K48" s="67">
        <f t="shared" si="3"/>
        <v>2.8582749922998159</v>
      </c>
      <c r="L48" s="15">
        <v>495266</v>
      </c>
      <c r="M48" s="15">
        <v>534802</v>
      </c>
    </row>
    <row r="49" spans="2:15" x14ac:dyDescent="0.15">
      <c r="B49" s="43" t="s">
        <v>81</v>
      </c>
      <c r="C49" s="56">
        <v>364956</v>
      </c>
      <c r="D49" s="40">
        <f t="shared" si="9"/>
        <v>4575</v>
      </c>
      <c r="E49" s="41">
        <f t="shared" si="7"/>
        <v>12.694897899722793</v>
      </c>
      <c r="F49" s="41"/>
      <c r="G49" s="56">
        <f t="shared" si="8"/>
        <v>1030388</v>
      </c>
      <c r="H49" s="40">
        <f t="shared" si="10"/>
        <v>320</v>
      </c>
      <c r="I49" s="41">
        <f t="shared" si="5"/>
        <v>0.31065910211753012</v>
      </c>
      <c r="J49" s="42">
        <f t="shared" si="6"/>
        <v>4255</v>
      </c>
      <c r="K49" s="66">
        <f t="shared" si="3"/>
        <v>2.8233211674832033</v>
      </c>
      <c r="L49" s="15">
        <v>495146</v>
      </c>
      <c r="M49" s="15">
        <v>535242</v>
      </c>
    </row>
    <row r="50" spans="2:15" x14ac:dyDescent="0.15">
      <c r="B50" s="34" t="s">
        <v>150</v>
      </c>
      <c r="C50" s="57">
        <v>364972</v>
      </c>
      <c r="D50" s="31">
        <f t="shared" si="9"/>
        <v>16</v>
      </c>
      <c r="E50" s="32">
        <f t="shared" si="7"/>
        <v>4.3840901368932143E-2</v>
      </c>
      <c r="F50" s="32"/>
      <c r="G50" s="57">
        <f t="shared" si="8"/>
        <v>1022890</v>
      </c>
      <c r="H50" s="31">
        <f t="shared" si="10"/>
        <v>-7498</v>
      </c>
      <c r="I50" s="32">
        <f t="shared" si="5"/>
        <v>-7.2768704604479097</v>
      </c>
      <c r="J50" s="33">
        <f t="shared" si="6"/>
        <v>7514</v>
      </c>
      <c r="K50" s="67">
        <f t="shared" si="3"/>
        <v>2.8026533542299137</v>
      </c>
      <c r="L50" s="15">
        <v>491761</v>
      </c>
      <c r="M50" s="15">
        <v>531129</v>
      </c>
    </row>
    <row r="51" spans="2:15" x14ac:dyDescent="0.15">
      <c r="B51" s="43" t="s">
        <v>151</v>
      </c>
      <c r="C51" s="56">
        <v>369470</v>
      </c>
      <c r="D51" s="40">
        <f t="shared" si="9"/>
        <v>4498</v>
      </c>
      <c r="E51" s="41">
        <f t="shared" si="7"/>
        <v>12.324233091853623</v>
      </c>
      <c r="F51" s="41"/>
      <c r="G51" s="56">
        <f t="shared" si="8"/>
        <v>1022827</v>
      </c>
      <c r="H51" s="40">
        <f t="shared" si="10"/>
        <v>-63</v>
      </c>
      <c r="I51" s="41">
        <f t="shared" si="5"/>
        <v>-6.1590200314794362E-2</v>
      </c>
      <c r="J51" s="42">
        <f t="shared" si="6"/>
        <v>4561</v>
      </c>
      <c r="K51" s="66">
        <f t="shared" si="3"/>
        <v>2.76836278994235</v>
      </c>
      <c r="L51" s="15">
        <v>491634</v>
      </c>
      <c r="M51" s="15">
        <v>531193</v>
      </c>
    </row>
    <row r="52" spans="2:15" x14ac:dyDescent="0.15">
      <c r="B52" s="34" t="s">
        <v>129</v>
      </c>
      <c r="C52" s="57">
        <v>372882</v>
      </c>
      <c r="D52" s="31">
        <f t="shared" si="9"/>
        <v>3412</v>
      </c>
      <c r="E52" s="32">
        <f t="shared" si="7"/>
        <v>9.2348499201558987</v>
      </c>
      <c r="F52" s="32"/>
      <c r="G52" s="57">
        <f t="shared" si="8"/>
        <v>1021698</v>
      </c>
      <c r="H52" s="31">
        <f t="shared" si="10"/>
        <v>-1129</v>
      </c>
      <c r="I52" s="32">
        <f t="shared" si="5"/>
        <v>-1.1038034780075223</v>
      </c>
      <c r="J52" s="33">
        <f t="shared" si="6"/>
        <v>4541</v>
      </c>
      <c r="K52" s="67">
        <f t="shared" si="3"/>
        <v>2.7400035399938854</v>
      </c>
      <c r="L52" s="15">
        <v>490904</v>
      </c>
      <c r="M52" s="15">
        <v>530794</v>
      </c>
    </row>
    <row r="53" spans="2:15" x14ac:dyDescent="0.15">
      <c r="B53" s="43" t="s">
        <v>130</v>
      </c>
      <c r="C53" s="56">
        <v>376652</v>
      </c>
      <c r="D53" s="40">
        <f t="shared" si="9"/>
        <v>3770</v>
      </c>
      <c r="E53" s="41">
        <f t="shared" si="7"/>
        <v>10.110437081972313</v>
      </c>
      <c r="F53" s="41"/>
      <c r="G53" s="56">
        <f t="shared" si="8"/>
        <v>1020421</v>
      </c>
      <c r="H53" s="40">
        <f t="shared" si="10"/>
        <v>-1277</v>
      </c>
      <c r="I53" s="41">
        <f t="shared" si="5"/>
        <v>-1.2498801015564287</v>
      </c>
      <c r="J53" s="42">
        <f t="shared" si="6"/>
        <v>5047</v>
      </c>
      <c r="K53" s="66">
        <f t="shared" si="3"/>
        <v>2.7091877913830271</v>
      </c>
      <c r="L53" s="15">
        <v>490180</v>
      </c>
      <c r="M53" s="15">
        <v>530241</v>
      </c>
      <c r="N53" s="26"/>
      <c r="O53" s="26"/>
    </row>
    <row r="54" spans="2:15" x14ac:dyDescent="0.15">
      <c r="B54" s="34" t="s">
        <v>152</v>
      </c>
      <c r="C54" s="57">
        <v>380577</v>
      </c>
      <c r="D54" s="31">
        <f t="shared" si="9"/>
        <v>3925</v>
      </c>
      <c r="E54" s="32">
        <f t="shared" si="7"/>
        <v>10.420759746397204</v>
      </c>
      <c r="F54" s="32"/>
      <c r="G54" s="57">
        <f t="shared" si="8"/>
        <v>1019434</v>
      </c>
      <c r="H54" s="31">
        <f t="shared" si="10"/>
        <v>-987</v>
      </c>
      <c r="I54" s="32">
        <f t="shared" si="5"/>
        <v>-0.96724783202227316</v>
      </c>
      <c r="J54" s="33">
        <f t="shared" si="6"/>
        <v>4912</v>
      </c>
      <c r="K54" s="67">
        <f t="shared" si="3"/>
        <v>2.6786537284176397</v>
      </c>
      <c r="L54" s="15">
        <v>489911</v>
      </c>
      <c r="M54" s="15">
        <v>529523</v>
      </c>
      <c r="N54" s="26"/>
      <c r="O54" s="26"/>
    </row>
    <row r="55" spans="2:15" x14ac:dyDescent="0.15">
      <c r="B55" s="43" t="s">
        <v>132</v>
      </c>
      <c r="C55" s="56">
        <v>377691</v>
      </c>
      <c r="D55" s="40">
        <f t="shared" si="9"/>
        <v>-2886</v>
      </c>
      <c r="E55" s="41">
        <f t="shared" si="7"/>
        <v>-7.5832223176912947</v>
      </c>
      <c r="F55" s="41"/>
      <c r="G55" s="56">
        <f t="shared" si="8"/>
        <v>1012400</v>
      </c>
      <c r="H55" s="40">
        <f t="shared" si="10"/>
        <v>-7034</v>
      </c>
      <c r="I55" s="41">
        <f t="shared" si="5"/>
        <v>-6.8999072034089508</v>
      </c>
      <c r="J55" s="42">
        <f t="shared" si="6"/>
        <v>4148</v>
      </c>
      <c r="K55" s="66">
        <f t="shared" si="3"/>
        <v>2.6804980791175854</v>
      </c>
      <c r="L55" s="15">
        <v>486108</v>
      </c>
      <c r="M55" s="15">
        <v>526292</v>
      </c>
      <c r="N55" s="26"/>
      <c r="O55" s="26"/>
    </row>
    <row r="56" spans="2:15" x14ac:dyDescent="0.15">
      <c r="B56" s="34" t="s">
        <v>153</v>
      </c>
      <c r="C56" s="57">
        <v>382293</v>
      </c>
      <c r="D56" s="30">
        <f t="shared" si="9"/>
        <v>4602</v>
      </c>
      <c r="E56" s="32">
        <f t="shared" si="7"/>
        <v>12.184563571808701</v>
      </c>
      <c r="F56" s="32"/>
      <c r="G56" s="57">
        <f t="shared" si="8"/>
        <v>1009328</v>
      </c>
      <c r="H56" s="30">
        <f t="shared" si="10"/>
        <v>-3072</v>
      </c>
      <c r="I56" s="32">
        <f t="shared" si="5"/>
        <v>-3.0343737653101543</v>
      </c>
      <c r="J56" s="33">
        <f t="shared" si="6"/>
        <v>7674</v>
      </c>
      <c r="K56" s="67">
        <f t="shared" si="3"/>
        <v>2.6401948243886233</v>
      </c>
      <c r="L56" s="15">
        <v>484657</v>
      </c>
      <c r="M56" s="15">
        <v>524671</v>
      </c>
      <c r="N56" s="26"/>
      <c r="O56" s="26"/>
    </row>
    <row r="57" spans="2:15" ht="15" thickBot="1" x14ac:dyDescent="0.2">
      <c r="B57" s="44"/>
      <c r="C57" s="45"/>
      <c r="D57" s="45"/>
      <c r="E57" s="45"/>
      <c r="F57" s="45"/>
      <c r="G57" s="58"/>
      <c r="H57" s="45"/>
      <c r="I57" s="45"/>
      <c r="J57" s="46"/>
      <c r="K57" s="45"/>
      <c r="L57" s="68">
        <f>+L56-L55</f>
        <v>-1451</v>
      </c>
      <c r="M57" s="68">
        <f>+M56-M55</f>
        <v>-1621</v>
      </c>
    </row>
    <row r="58" spans="2:15" ht="15" thickTop="1" x14ac:dyDescent="0.15">
      <c r="C58" s="26"/>
      <c r="D58" s="27"/>
      <c r="E58" s="26"/>
      <c r="F58" s="26"/>
      <c r="G58" s="26"/>
      <c r="H58" s="27"/>
      <c r="I58" s="26"/>
      <c r="J58" s="28"/>
      <c r="K58" s="26"/>
      <c r="L58" s="69">
        <f>(L56/L55-1)*1000</f>
        <v>-2.9849333892879581</v>
      </c>
      <c r="M58" s="69">
        <f>(M56/M55-1)*1000</f>
        <v>-3.0800392177726676</v>
      </c>
    </row>
    <row r="59" spans="2:15" x14ac:dyDescent="0.15">
      <c r="C59" s="26"/>
      <c r="D59" s="27"/>
      <c r="E59" s="26"/>
      <c r="F59" s="26"/>
      <c r="G59" s="26"/>
      <c r="H59" s="27"/>
      <c r="I59" s="26"/>
      <c r="J59" s="28"/>
      <c r="K59" s="26"/>
      <c r="L59" s="26"/>
      <c r="M59" s="26"/>
    </row>
    <row r="60" spans="2:15" x14ac:dyDescent="0.15">
      <c r="C60" s="26"/>
      <c r="D60" s="27"/>
      <c r="E60" s="26"/>
      <c r="F60" s="26"/>
      <c r="G60" s="26"/>
      <c r="H60" s="27"/>
      <c r="I60" s="26"/>
      <c r="J60" s="28"/>
      <c r="K60" s="26"/>
      <c r="L60" s="26"/>
      <c r="M60" s="26"/>
    </row>
  </sheetData>
  <phoneticPr fontId="1"/>
  <printOptions horizontalCentered="1"/>
  <pageMargins left="0.59055118110236227" right="0.59055118110236227" top="0.54" bottom="0.51" header="0.51200000000000001" footer="0.51200000000000001"/>
  <pageSetup paperSize="9" scale="65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第12表</vt:lpstr>
      <vt:lpstr>参考資料</vt:lpstr>
      <vt:lpstr>増減</vt:lpstr>
      <vt:lpstr>増減!Print_Area</vt:lpstr>
      <vt:lpstr>増減!印刷範囲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C97-2204</dc:creator>
  <cp:lastModifiedBy>C14-1138</cp:lastModifiedBy>
  <cp:lastPrinted>2007-05-27T09:25:37Z</cp:lastPrinted>
  <dcterms:created xsi:type="dcterms:W3CDTF">1998-05-19T07:41:33Z</dcterms:created>
  <dcterms:modified xsi:type="dcterms:W3CDTF">2015-07-08T01:49:45Z</dcterms:modified>
</cp:coreProperties>
</file>